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omments2.xml" ContentType="application/vnd.openxmlformats-officedocument.spreadsheetml.comments+xml"/>
  <Override PartName="/xl/threadedComments/threadedComment2.xml" ContentType="application/vnd.ms-excel.threadedcomments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omments3.xml" ContentType="application/vnd.openxmlformats-officedocument.spreadsheetml.comments+xml"/>
  <Override PartName="/xl/threadedComments/threadedComment3.xml" ContentType="application/vnd.ms-excel.threadedcomments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omments4.xml" ContentType="application/vnd.openxmlformats-officedocument.spreadsheetml.comments+xml"/>
  <Override PartName="/xl/threadedComments/threadedComment4.xml" ContentType="application/vnd.ms-excel.threadedcomments+xml"/>
  <Override PartName="/xl/drawings/drawing13.xml" ContentType="application/vnd.openxmlformats-officedocument.drawing+xml"/>
  <Override PartName="/xl/comments5.xml" ContentType="application/vnd.openxmlformats-officedocument.spreadsheetml.comments+xml"/>
  <Override PartName="/xl/threadedComments/threadedComment5.xml" ContentType="application/vnd.ms-excel.threadedcomments+xml"/>
  <Override PartName="/xl/drawings/drawing14.xml" ContentType="application/vnd.openxmlformats-officedocument.drawing+xml"/>
  <Override PartName="/xl/comments6.xml" ContentType="application/vnd.openxmlformats-officedocument.spreadsheetml.comments+xml"/>
  <Override PartName="/xl/threadedComments/threadedComment6.xml" ContentType="application/vnd.ms-excel.threadedcomments+xml"/>
  <Override PartName="/xl/drawings/drawing15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16.xml" ContentType="application/vnd.openxmlformats-officedocument.drawing+xml"/>
  <Override PartName="/xl/comments7.xml" ContentType="application/vnd.openxmlformats-officedocument.spreadsheetml.comments+xml"/>
  <Override PartName="/xl/threadedComments/threadedComment7.xml" ContentType="application/vnd.ms-excel.threadedcomments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comments8.xml" ContentType="application/vnd.openxmlformats-officedocument.spreadsheetml.comments+xml"/>
  <Override PartName="/xl/threadedComments/threadedComment8.xml" ContentType="application/vnd.ms-excel.threadedcomments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comments9.xml" ContentType="application/vnd.openxmlformats-officedocument.spreadsheetml.comments+xml"/>
  <Override PartName="/xl/threadedComments/threadedComment9.xml" ContentType="application/vnd.ms-excel.threadedcomments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comments10.xml" ContentType="application/vnd.openxmlformats-officedocument.spreadsheetml.comments+xml"/>
  <Override PartName="/xl/threadedComments/threadedComment10.xml" ContentType="application/vnd.ms-excel.threadedcomments+xml"/>
  <Override PartName="/xl/drawings/drawing23.xml" ContentType="application/vnd.openxmlformats-officedocument.drawing+xml"/>
  <Override PartName="/xl/comments11.xml" ContentType="application/vnd.openxmlformats-officedocument.spreadsheetml.comments+xml"/>
  <Override PartName="/xl/threadedComments/threadedComment11.xml" ContentType="application/vnd.ms-excel.threadedcomments+xml"/>
  <Override PartName="/xl/drawings/drawing24.xml" ContentType="application/vnd.openxmlformats-officedocument.drawing+xml"/>
  <Override PartName="/xl/comments12.xml" ContentType="application/vnd.openxmlformats-officedocument.spreadsheetml.comments+xml"/>
  <Override PartName="/xl/threadedComments/threadedComment12.xml" ContentType="application/vnd.ms-excel.threadedcomments+xml"/>
  <Override PartName="/xl/drawings/drawing25.xml" ContentType="application/vnd.openxmlformats-officedocument.drawing+xml"/>
  <Override PartName="/xl/comments13.xml" ContentType="application/vnd.openxmlformats-officedocument.spreadsheetml.comments+xml"/>
  <Override PartName="/xl/threadedComments/threadedComment13.xml" ContentType="application/vnd.ms-excel.threadedcomments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9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/Users/robert/Nextcloud/ Austausch-TCG-Tabitha/MS-Office-Templates/"/>
    </mc:Choice>
  </mc:AlternateContent>
  <xr:revisionPtr revIDLastSave="0" documentId="13_ncr:1_{C2D0F977-AE04-C148-9D25-991B5DB56CF4}" xr6:coauthVersionLast="47" xr6:coauthVersionMax="47" xr10:uidLastSave="{00000000-0000-0000-0000-000000000000}"/>
  <bookViews>
    <workbookView xWindow="0" yWindow="0" windowWidth="51200" windowHeight="28800" xr2:uid="{4D89B9DB-89F8-3E42-8411-62D5D0C6670F}"/>
  </bookViews>
  <sheets>
    <sheet name="Übersicht" sheetId="34" r:id="rId1"/>
    <sheet name="Canvas" sheetId="63" r:id="rId2"/>
    <sheet name="Aufgabe" sheetId="37" r:id="rId3"/>
    <sheet name="Braindump" sheetId="39" r:id="rId4"/>
    <sheet name="Idealität" sheetId="41" r:id="rId5"/>
    <sheet name="Ideen Idealität" sheetId="42" r:id="rId6"/>
    <sheet name="9Felder Denken" sheetId="58" r:id="rId7"/>
    <sheet name="Ideen 9FD" sheetId="59" r:id="rId8"/>
    <sheet name="FA1_Komponentenanalyse" sheetId="23" r:id="rId9"/>
    <sheet name="FA2_Interaktionsanalyse" sheetId="18" r:id="rId10"/>
    <sheet name="FA3_Funktionsmodellierung" sheetId="19" r:id="rId11"/>
    <sheet name="Inkrementelle Verbesserung" sheetId="24" r:id="rId12"/>
    <sheet name="Inkrementelle Verbesserung Idee" sheetId="44" r:id="rId13"/>
    <sheet name="Wertanalytische Betrachtung" sheetId="45" r:id="rId14"/>
    <sheet name="Funktion-Kosten Diagramm" sheetId="46" r:id="rId15"/>
    <sheet name="Ideen Funktion Kosten Diagramm" sheetId="55" r:id="rId16"/>
    <sheet name="CECA" sheetId="54" r:id="rId17"/>
    <sheet name="CECA Ideen" sheetId="56" r:id="rId18"/>
    <sheet name="Trimm-Modell Grafisch" sheetId="20" r:id="rId19"/>
    <sheet name="Trimm Modell Ideen" sheetId="47" r:id="rId20"/>
    <sheet name="Problemorientiert 9F neu" sheetId="61" r:id="rId21"/>
    <sheet name="Ideen P9-Felder" sheetId="43" r:id="rId22"/>
    <sheet name="Effektdatenbanken Ideen" sheetId="49" r:id="rId23"/>
    <sheet name="Technischer Widerspruch" sheetId="29" r:id="rId24"/>
    <sheet name="Ideen TW" sheetId="50" r:id="rId25"/>
    <sheet name="Physikalischer Widerspruch" sheetId="60" r:id="rId26"/>
    <sheet name="PW Separation Ideen" sheetId="57" r:id="rId27"/>
    <sheet name="Ideenpool" sheetId="53" r:id="rId28"/>
  </sheets>
  <definedNames>
    <definedName name="__xlchart.v1.0" localSheetId="15" hidden="1">'Ideen Funktion Kosten Diagramm'!#REF!</definedName>
    <definedName name="__xlchart.v1.0" hidden="1">'Funktion-Kosten Diagramm'!$B$10</definedName>
    <definedName name="__xlchart.v1.1" localSheetId="15" hidden="1">'Ideen Funktion Kosten Diagramm'!#REF!</definedName>
    <definedName name="__xlchart.v1.1" hidden="1">'Funktion-Kosten Diagramm'!$B$2</definedName>
    <definedName name="__xlchart.v1.10" localSheetId="15" hidden="1">'Ideen Funktion Kosten Diagramm'!#REF!</definedName>
    <definedName name="__xlchart.v1.10" hidden="1">'Funktion-Kosten Diagramm'!$C$2</definedName>
    <definedName name="__xlchart.v1.11" localSheetId="15" hidden="1">'Ideen Funktion Kosten Diagramm'!#REF!</definedName>
    <definedName name="__xlchart.v1.11" hidden="1">'Funktion-Kosten Diagramm'!$C$3</definedName>
    <definedName name="__xlchart.v1.12" localSheetId="15" hidden="1">'Ideen Funktion Kosten Diagramm'!#REF!</definedName>
    <definedName name="__xlchart.v1.12" hidden="1">'Funktion-Kosten Diagramm'!$C$4</definedName>
    <definedName name="__xlchart.v1.13" localSheetId="15" hidden="1">'Ideen Funktion Kosten Diagramm'!#REF!</definedName>
    <definedName name="__xlchart.v1.13" hidden="1">'Funktion-Kosten Diagramm'!$C$5</definedName>
    <definedName name="__xlchart.v1.14" localSheetId="15" hidden="1">'Ideen Funktion Kosten Diagramm'!#REF!</definedName>
    <definedName name="__xlchart.v1.14" hidden="1">'Funktion-Kosten Diagramm'!$C$6</definedName>
    <definedName name="__xlchart.v1.15" localSheetId="15" hidden="1">'Ideen Funktion Kosten Diagramm'!#REF!</definedName>
    <definedName name="__xlchart.v1.15" hidden="1">'Funktion-Kosten Diagramm'!$C$7</definedName>
    <definedName name="__xlchart.v1.16" localSheetId="15" hidden="1">'Ideen Funktion Kosten Diagramm'!#REF!</definedName>
    <definedName name="__xlchart.v1.16" hidden="1">'Funktion-Kosten Diagramm'!$C$8</definedName>
    <definedName name="__xlchart.v1.17" localSheetId="15" hidden="1">'Ideen Funktion Kosten Diagramm'!#REF!</definedName>
    <definedName name="__xlchart.v1.17" hidden="1">'Funktion-Kosten Diagramm'!$C$9</definedName>
    <definedName name="__xlchart.v1.18" localSheetId="15" hidden="1">'Ideen Funktion Kosten Diagramm'!#REF!</definedName>
    <definedName name="__xlchart.v1.18" hidden="1">'Funktion-Kosten Diagramm'!$D$10</definedName>
    <definedName name="__xlchart.v1.19" localSheetId="15" hidden="1">'Ideen Funktion Kosten Diagramm'!#REF!</definedName>
    <definedName name="__xlchart.v1.19" hidden="1">'Funktion-Kosten Diagramm'!$D$2</definedName>
    <definedName name="__xlchart.v1.2" localSheetId="15" hidden="1">'Ideen Funktion Kosten Diagramm'!#REF!</definedName>
    <definedName name="__xlchart.v1.2" hidden="1">'Funktion-Kosten Diagramm'!$B$3</definedName>
    <definedName name="__xlchart.v1.20" localSheetId="15" hidden="1">'Ideen Funktion Kosten Diagramm'!#REF!</definedName>
    <definedName name="__xlchart.v1.20" hidden="1">'Funktion-Kosten Diagramm'!$D$3</definedName>
    <definedName name="__xlchart.v1.21" localSheetId="15" hidden="1">'Ideen Funktion Kosten Diagramm'!#REF!</definedName>
    <definedName name="__xlchart.v1.21" hidden="1">'Funktion-Kosten Diagramm'!$D$4</definedName>
    <definedName name="__xlchart.v1.22" localSheetId="15" hidden="1">'Ideen Funktion Kosten Diagramm'!#REF!</definedName>
    <definedName name="__xlchart.v1.22" hidden="1">'Funktion-Kosten Diagramm'!$D$5</definedName>
    <definedName name="__xlchart.v1.23" localSheetId="15" hidden="1">'Ideen Funktion Kosten Diagramm'!#REF!</definedName>
    <definedName name="__xlchart.v1.23" hidden="1">'Funktion-Kosten Diagramm'!$D$6</definedName>
    <definedName name="__xlchart.v1.24" localSheetId="15" hidden="1">'Ideen Funktion Kosten Diagramm'!#REF!</definedName>
    <definedName name="__xlchart.v1.24" hidden="1">'Funktion-Kosten Diagramm'!$D$7</definedName>
    <definedName name="__xlchart.v1.25" localSheetId="15" hidden="1">'Ideen Funktion Kosten Diagramm'!#REF!</definedName>
    <definedName name="__xlchart.v1.25" hidden="1">'Funktion-Kosten Diagramm'!$D$8</definedName>
    <definedName name="__xlchart.v1.26" localSheetId="15" hidden="1">'Ideen Funktion Kosten Diagramm'!#REF!</definedName>
    <definedName name="__xlchart.v1.26" hidden="1">'Funktion-Kosten Diagramm'!$D$9</definedName>
    <definedName name="__xlchart.v1.27" localSheetId="15" hidden="1">'Ideen Funktion Kosten Diagramm'!#REF!</definedName>
    <definedName name="__xlchart.v1.27" hidden="1">'Funktion-Kosten Diagramm'!$B$10</definedName>
    <definedName name="__xlchart.v1.28" localSheetId="15" hidden="1">'Ideen Funktion Kosten Diagramm'!#REF!</definedName>
    <definedName name="__xlchart.v1.28" hidden="1">'Funktion-Kosten Diagramm'!$B$2</definedName>
    <definedName name="__xlchart.v1.29" localSheetId="15" hidden="1">'Ideen Funktion Kosten Diagramm'!#REF!</definedName>
    <definedName name="__xlchart.v1.29" hidden="1">'Funktion-Kosten Diagramm'!$B$3</definedName>
    <definedName name="__xlchart.v1.3" localSheetId="15" hidden="1">'Ideen Funktion Kosten Diagramm'!#REF!</definedName>
    <definedName name="__xlchart.v1.3" hidden="1">'Funktion-Kosten Diagramm'!$B$4</definedName>
    <definedName name="__xlchart.v1.30" localSheetId="15" hidden="1">'Ideen Funktion Kosten Diagramm'!#REF!</definedName>
    <definedName name="__xlchart.v1.30" hidden="1">'Funktion-Kosten Diagramm'!$B$4</definedName>
    <definedName name="__xlchart.v1.31" localSheetId="15" hidden="1">'Ideen Funktion Kosten Diagramm'!#REF!</definedName>
    <definedName name="__xlchart.v1.31" hidden="1">'Funktion-Kosten Diagramm'!$B$5</definedName>
    <definedName name="__xlchart.v1.32" localSheetId="15" hidden="1">'Ideen Funktion Kosten Diagramm'!#REF!</definedName>
    <definedName name="__xlchart.v1.32" hidden="1">'Funktion-Kosten Diagramm'!$B$6</definedName>
    <definedName name="__xlchart.v1.33" localSheetId="15" hidden="1">'Ideen Funktion Kosten Diagramm'!#REF!</definedName>
    <definedName name="__xlchart.v1.33" hidden="1">'Funktion-Kosten Diagramm'!$B$7</definedName>
    <definedName name="__xlchart.v1.34" localSheetId="15" hidden="1">'Ideen Funktion Kosten Diagramm'!#REF!</definedName>
    <definedName name="__xlchart.v1.34" hidden="1">'Funktion-Kosten Diagramm'!$B$8</definedName>
    <definedName name="__xlchart.v1.35" localSheetId="15" hidden="1">'Ideen Funktion Kosten Diagramm'!#REF!</definedName>
    <definedName name="__xlchart.v1.35" hidden="1">'Funktion-Kosten Diagramm'!$B$9</definedName>
    <definedName name="__xlchart.v1.36" localSheetId="15" hidden="1">'Ideen Funktion Kosten Diagramm'!#REF!</definedName>
    <definedName name="__xlchart.v1.36" hidden="1">'Funktion-Kosten Diagramm'!$C$10</definedName>
    <definedName name="__xlchart.v1.37" localSheetId="15" hidden="1">'Ideen Funktion Kosten Diagramm'!#REF!</definedName>
    <definedName name="__xlchart.v1.37" hidden="1">'Funktion-Kosten Diagramm'!$C$2</definedName>
    <definedName name="__xlchart.v1.38" localSheetId="15" hidden="1">'Ideen Funktion Kosten Diagramm'!#REF!</definedName>
    <definedName name="__xlchart.v1.38" hidden="1">'Funktion-Kosten Diagramm'!$C$3</definedName>
    <definedName name="__xlchart.v1.39" localSheetId="15" hidden="1">'Ideen Funktion Kosten Diagramm'!#REF!</definedName>
    <definedName name="__xlchart.v1.39" hidden="1">'Funktion-Kosten Diagramm'!$C$4</definedName>
    <definedName name="__xlchart.v1.4" localSheetId="15" hidden="1">'Ideen Funktion Kosten Diagramm'!#REF!</definedName>
    <definedName name="__xlchart.v1.4" hidden="1">'Funktion-Kosten Diagramm'!$B$5</definedName>
    <definedName name="__xlchart.v1.40" localSheetId="15" hidden="1">'Ideen Funktion Kosten Diagramm'!#REF!</definedName>
    <definedName name="__xlchart.v1.40" hidden="1">'Funktion-Kosten Diagramm'!$C$5</definedName>
    <definedName name="__xlchart.v1.41" localSheetId="15" hidden="1">'Ideen Funktion Kosten Diagramm'!#REF!</definedName>
    <definedName name="__xlchart.v1.41" hidden="1">'Funktion-Kosten Diagramm'!$C$6</definedName>
    <definedName name="__xlchart.v1.42" localSheetId="15" hidden="1">'Ideen Funktion Kosten Diagramm'!#REF!</definedName>
    <definedName name="__xlchart.v1.42" hidden="1">'Funktion-Kosten Diagramm'!$C$7</definedName>
    <definedName name="__xlchart.v1.43" localSheetId="15" hidden="1">'Ideen Funktion Kosten Diagramm'!#REF!</definedName>
    <definedName name="__xlchart.v1.43" hidden="1">'Funktion-Kosten Diagramm'!$C$8</definedName>
    <definedName name="__xlchart.v1.44" localSheetId="15" hidden="1">'Ideen Funktion Kosten Diagramm'!#REF!</definedName>
    <definedName name="__xlchart.v1.44" hidden="1">'Funktion-Kosten Diagramm'!$C$9</definedName>
    <definedName name="__xlchart.v1.45" localSheetId="15" hidden="1">'Ideen Funktion Kosten Diagramm'!#REF!</definedName>
    <definedName name="__xlchart.v1.45" hidden="1">'Funktion-Kosten Diagramm'!$D$10</definedName>
    <definedName name="__xlchart.v1.46" localSheetId="15" hidden="1">'Ideen Funktion Kosten Diagramm'!#REF!</definedName>
    <definedName name="__xlchart.v1.46" hidden="1">'Funktion-Kosten Diagramm'!$D$2</definedName>
    <definedName name="__xlchart.v1.47" localSheetId="15" hidden="1">'Ideen Funktion Kosten Diagramm'!#REF!</definedName>
    <definedName name="__xlchart.v1.47" hidden="1">'Funktion-Kosten Diagramm'!$D$3</definedName>
    <definedName name="__xlchart.v1.48" localSheetId="15" hidden="1">'Ideen Funktion Kosten Diagramm'!#REF!</definedName>
    <definedName name="__xlchart.v1.48" hidden="1">'Funktion-Kosten Diagramm'!$D$4</definedName>
    <definedName name="__xlchart.v1.49" localSheetId="15" hidden="1">'Ideen Funktion Kosten Diagramm'!#REF!</definedName>
    <definedName name="__xlchart.v1.49" hidden="1">'Funktion-Kosten Diagramm'!$D$5</definedName>
    <definedName name="__xlchart.v1.5" localSheetId="15" hidden="1">'Ideen Funktion Kosten Diagramm'!#REF!</definedName>
    <definedName name="__xlchart.v1.5" hidden="1">'Funktion-Kosten Diagramm'!$B$6</definedName>
    <definedName name="__xlchart.v1.50" localSheetId="15" hidden="1">'Ideen Funktion Kosten Diagramm'!#REF!</definedName>
    <definedName name="__xlchart.v1.50" hidden="1">'Funktion-Kosten Diagramm'!$D$6</definedName>
    <definedName name="__xlchart.v1.51" localSheetId="15" hidden="1">'Ideen Funktion Kosten Diagramm'!#REF!</definedName>
    <definedName name="__xlchart.v1.51" hidden="1">'Funktion-Kosten Diagramm'!$D$7</definedName>
    <definedName name="__xlchart.v1.52" localSheetId="15" hidden="1">'Ideen Funktion Kosten Diagramm'!#REF!</definedName>
    <definedName name="__xlchart.v1.52" hidden="1">'Funktion-Kosten Diagramm'!$D$8</definedName>
    <definedName name="__xlchart.v1.53" localSheetId="15" hidden="1">'Ideen Funktion Kosten Diagramm'!#REF!</definedName>
    <definedName name="__xlchart.v1.53" hidden="1">'Funktion-Kosten Diagramm'!$D$9</definedName>
    <definedName name="__xlchart.v1.6" localSheetId="15" hidden="1">'Ideen Funktion Kosten Diagramm'!#REF!</definedName>
    <definedName name="__xlchart.v1.6" hidden="1">'Funktion-Kosten Diagramm'!$B$7</definedName>
    <definedName name="__xlchart.v1.7" localSheetId="15" hidden="1">'Ideen Funktion Kosten Diagramm'!#REF!</definedName>
    <definedName name="__xlchart.v1.7" hidden="1">'Funktion-Kosten Diagramm'!$B$8</definedName>
    <definedName name="__xlchart.v1.8" localSheetId="15" hidden="1">'Ideen Funktion Kosten Diagramm'!#REF!</definedName>
    <definedName name="__xlchart.v1.8" hidden="1">'Funktion-Kosten Diagramm'!$B$9</definedName>
    <definedName name="__xlchart.v1.9" localSheetId="15" hidden="1">'Ideen Funktion Kosten Diagramm'!#REF!</definedName>
    <definedName name="__xlchart.v1.9" hidden="1">'Funktion-Kosten Diagramm'!$C$10</definedName>
    <definedName name="_xlnm.Print_Area" localSheetId="6">'9Felder Denken'!$A$1:$G$30</definedName>
    <definedName name="_xlnm.Print_Area" localSheetId="2">Aufgabe!$A$1:$B$30</definedName>
    <definedName name="_xlnm.Print_Area" localSheetId="3">Braindump!$G$1:$G$28</definedName>
    <definedName name="_xlnm.Print_Area" localSheetId="1">Canvas!$C$2:$AG$9</definedName>
    <definedName name="_xlnm.Print_Area" localSheetId="17">'CECA Ideen'!$A$1:$H$34</definedName>
    <definedName name="_xlnm.Print_Area" localSheetId="22">'Effektdatenbanken Ideen'!$B$1:$L$30</definedName>
    <definedName name="_xlnm.Print_Area" localSheetId="8">FA1_Komponentenanalyse!$B$1:$E$31</definedName>
    <definedName name="_xlnm.Print_Area" localSheetId="9">FA2_Interaktionsanalyse!$B$1:$AG$31</definedName>
    <definedName name="_xlnm.Print_Area" localSheetId="10">FA3_Funktionsmodellierung!$B$1:$G$25</definedName>
    <definedName name="_xlnm.Print_Area" localSheetId="14">'Funktion-Kosten Diagramm'!$A$1:$P$40</definedName>
    <definedName name="_xlnm.Print_Area" localSheetId="4">Idealität!$A$1:$E$37</definedName>
    <definedName name="_xlnm.Print_Area" localSheetId="7">'Ideen 9FD'!$A$2:$H$31</definedName>
    <definedName name="_xlnm.Print_Area" localSheetId="15">'Ideen Funktion Kosten Diagramm'!$A$1:$H$30</definedName>
    <definedName name="_xlnm.Print_Area" localSheetId="5">'Ideen Idealität'!$A$2:$G$31</definedName>
    <definedName name="_xlnm.Print_Area" localSheetId="21">'Ideen P9-Felder'!$A$2:$H$32</definedName>
    <definedName name="_xlnm.Print_Area" localSheetId="24">'Ideen TW'!$A$1:$J$30</definedName>
    <definedName name="_xlnm.Print_Area" localSheetId="11">'Inkrementelle Verbesserung'!$A$2:$G$44</definedName>
    <definedName name="_xlnm.Print_Area" localSheetId="12">'Inkrementelle Verbesserung Idee'!$A$1:$K$33</definedName>
    <definedName name="_xlnm.Print_Area" localSheetId="25">'Physikalischer Widerspruch'!$A$1:$G$61</definedName>
    <definedName name="_xlnm.Print_Area" localSheetId="20">'Problemorientiert 9F neu'!$D$2:$J$27</definedName>
    <definedName name="_xlnm.Print_Area" localSheetId="26">'PW Separation Ideen'!$A$2:$N$42</definedName>
    <definedName name="_xlnm.Print_Area" localSheetId="23">'Technischer Widerspruch'!$B$1:$M$17</definedName>
    <definedName name="_xlnm.Print_Area" localSheetId="19">'Trimm Modell Ideen'!$A$1:$H$30</definedName>
    <definedName name="_xlnm.Print_Area" localSheetId="18">'Trimm-Modell Grafisch'!$B$1:$L$29</definedName>
    <definedName name="_xlnm.Print_Area" localSheetId="13">'Wertanalytische Betrachtung'!$A$1:$K$36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8" i="61" l="1"/>
  <c r="C208" i="53" l="1"/>
  <c r="D208" i="53"/>
  <c r="C209" i="53"/>
  <c r="D209" i="53"/>
  <c r="C210" i="53"/>
  <c r="D210" i="53"/>
  <c r="C211" i="53"/>
  <c r="D211" i="53"/>
  <c r="C212" i="53"/>
  <c r="D212" i="53"/>
  <c r="C213" i="53"/>
  <c r="D213" i="53"/>
  <c r="C214" i="53"/>
  <c r="D214" i="53"/>
  <c r="C215" i="53"/>
  <c r="D215" i="53"/>
  <c r="C216" i="53"/>
  <c r="D216" i="53"/>
  <c r="C217" i="53"/>
  <c r="D217" i="53"/>
  <c r="C218" i="53"/>
  <c r="D218" i="53"/>
  <c r="C219" i="53"/>
  <c r="D219" i="53"/>
  <c r="C220" i="53"/>
  <c r="D220" i="53"/>
  <c r="C221" i="53"/>
  <c r="D221" i="53"/>
  <c r="C222" i="53"/>
  <c r="D222" i="53"/>
  <c r="C223" i="53"/>
  <c r="D223" i="53"/>
  <c r="C224" i="53"/>
  <c r="D224" i="53"/>
  <c r="C225" i="53"/>
  <c r="D225" i="53"/>
  <c r="C226" i="53"/>
  <c r="D226" i="53"/>
  <c r="C227" i="53"/>
  <c r="D227" i="53"/>
  <c r="C228" i="53"/>
  <c r="D228" i="53"/>
  <c r="C229" i="53"/>
  <c r="D229" i="53"/>
  <c r="C230" i="53"/>
  <c r="D230" i="53"/>
  <c r="D207" i="53"/>
  <c r="C207" i="53"/>
  <c r="M4" i="57"/>
  <c r="M5" i="57"/>
  <c r="M6" i="57"/>
  <c r="M7" i="57"/>
  <c r="M8" i="57"/>
  <c r="M9" i="57"/>
  <c r="M10" i="57"/>
  <c r="M11" i="57"/>
  <c r="M12" i="57"/>
  <c r="M13" i="57"/>
  <c r="M14" i="57"/>
  <c r="M15" i="57"/>
  <c r="M16" i="57"/>
  <c r="M17" i="57"/>
  <c r="M18" i="57"/>
  <c r="M19" i="57"/>
  <c r="M20" i="57"/>
  <c r="M21" i="57"/>
  <c r="M22" i="57"/>
  <c r="M23" i="57"/>
  <c r="M24" i="57"/>
  <c r="M3" i="57"/>
  <c r="E3" i="57"/>
  <c r="H13" i="60"/>
  <c r="H11" i="60"/>
  <c r="H9" i="60"/>
  <c r="H7" i="60"/>
  <c r="H5" i="60"/>
  <c r="H3" i="60"/>
  <c r="D193" i="53"/>
  <c r="D194" i="53"/>
  <c r="D195" i="53"/>
  <c r="D196" i="53"/>
  <c r="D197" i="53"/>
  <c r="D198" i="53"/>
  <c r="D199" i="53"/>
  <c r="D200" i="53"/>
  <c r="D201" i="53"/>
  <c r="D202" i="53"/>
  <c r="D203" i="53"/>
  <c r="C204" i="53"/>
  <c r="D204" i="53"/>
  <c r="C205" i="53"/>
  <c r="D205" i="53"/>
  <c r="C206" i="53"/>
  <c r="D206" i="53"/>
  <c r="D192" i="53"/>
  <c r="D177" i="53"/>
  <c r="D178" i="53"/>
  <c r="D179" i="53"/>
  <c r="D180" i="53"/>
  <c r="D181" i="53"/>
  <c r="D182" i="53"/>
  <c r="D183" i="53"/>
  <c r="D184" i="53"/>
  <c r="D185" i="53"/>
  <c r="D186" i="53"/>
  <c r="D187" i="53"/>
  <c r="C188" i="53"/>
  <c r="D188" i="53"/>
  <c r="C189" i="53"/>
  <c r="D189" i="53"/>
  <c r="C190" i="53"/>
  <c r="D190" i="53"/>
  <c r="C191" i="53"/>
  <c r="D191" i="53"/>
  <c r="D176" i="53"/>
  <c r="C135" i="53"/>
  <c r="D135" i="53"/>
  <c r="C136" i="53"/>
  <c r="D136" i="53"/>
  <c r="C137" i="53"/>
  <c r="D137" i="53"/>
  <c r="C138" i="53"/>
  <c r="D138" i="53"/>
  <c r="C139" i="53"/>
  <c r="D139" i="53"/>
  <c r="C140" i="53"/>
  <c r="D140" i="53"/>
  <c r="C141" i="53"/>
  <c r="D141" i="53"/>
  <c r="C142" i="53"/>
  <c r="D142" i="53"/>
  <c r="C143" i="53"/>
  <c r="D143" i="53"/>
  <c r="C144" i="53"/>
  <c r="D144" i="53"/>
  <c r="C145" i="53"/>
  <c r="D145" i="53"/>
  <c r="C146" i="53"/>
  <c r="D146" i="53"/>
  <c r="C147" i="53"/>
  <c r="D147" i="53"/>
  <c r="C148" i="53"/>
  <c r="D148" i="53"/>
  <c r="C149" i="53"/>
  <c r="D149" i="53"/>
  <c r="C150" i="53"/>
  <c r="D150" i="53"/>
  <c r="C151" i="53"/>
  <c r="D151" i="53"/>
  <c r="C152" i="53"/>
  <c r="D152" i="53"/>
  <c r="C153" i="53"/>
  <c r="D153" i="53"/>
  <c r="C154" i="53"/>
  <c r="D154" i="53"/>
  <c r="D115" i="53"/>
  <c r="D116" i="53"/>
  <c r="D117" i="53"/>
  <c r="D118" i="53"/>
  <c r="D119" i="53"/>
  <c r="C120" i="53"/>
  <c r="D120" i="53"/>
  <c r="C121" i="53"/>
  <c r="D121" i="53"/>
  <c r="C122" i="53"/>
  <c r="D122" i="53"/>
  <c r="C123" i="53"/>
  <c r="D123" i="53"/>
  <c r="C124" i="53"/>
  <c r="D124" i="53"/>
  <c r="C125" i="53"/>
  <c r="D125" i="53"/>
  <c r="C126" i="53"/>
  <c r="D126" i="53"/>
  <c r="C127" i="53"/>
  <c r="D127" i="53"/>
  <c r="C128" i="53"/>
  <c r="D128" i="53"/>
  <c r="C129" i="53"/>
  <c r="D129" i="53"/>
  <c r="C130" i="53"/>
  <c r="D130" i="53"/>
  <c r="C131" i="53"/>
  <c r="D131" i="53"/>
  <c r="C132" i="53"/>
  <c r="D132" i="53"/>
  <c r="C133" i="53"/>
  <c r="D133" i="53"/>
  <c r="C134" i="53"/>
  <c r="D134" i="53"/>
  <c r="D114" i="53"/>
  <c r="C99" i="53"/>
  <c r="D99" i="53"/>
  <c r="C100" i="53"/>
  <c r="D100" i="53"/>
  <c r="C101" i="53"/>
  <c r="D101" i="53"/>
  <c r="C102" i="53"/>
  <c r="D102" i="53"/>
  <c r="C103" i="53"/>
  <c r="D103" i="53"/>
  <c r="C104" i="53"/>
  <c r="D104" i="53"/>
  <c r="C105" i="53"/>
  <c r="D105" i="53"/>
  <c r="C106" i="53"/>
  <c r="D106" i="53"/>
  <c r="C107" i="53"/>
  <c r="D107" i="53"/>
  <c r="C108" i="53"/>
  <c r="D108" i="53"/>
  <c r="C109" i="53"/>
  <c r="D109" i="53"/>
  <c r="C110" i="53"/>
  <c r="D110" i="53"/>
  <c r="C111" i="53"/>
  <c r="D111" i="53"/>
  <c r="C112" i="53"/>
  <c r="D112" i="53"/>
  <c r="C113" i="53"/>
  <c r="D113" i="53"/>
  <c r="D98" i="53"/>
  <c r="C98" i="53"/>
  <c r="C84" i="53"/>
  <c r="D84" i="53"/>
  <c r="C85" i="53"/>
  <c r="D85" i="53"/>
  <c r="C86" i="53"/>
  <c r="D86" i="53"/>
  <c r="C87" i="53"/>
  <c r="D87" i="53"/>
  <c r="C88" i="53"/>
  <c r="D88" i="53"/>
  <c r="C89" i="53"/>
  <c r="D89" i="53"/>
  <c r="C90" i="53"/>
  <c r="D90" i="53"/>
  <c r="C91" i="53"/>
  <c r="D91" i="53"/>
  <c r="C92" i="53"/>
  <c r="D92" i="53"/>
  <c r="C93" i="53"/>
  <c r="D93" i="53"/>
  <c r="C94" i="53"/>
  <c r="D94" i="53"/>
  <c r="C95" i="53"/>
  <c r="D95" i="53"/>
  <c r="C96" i="53"/>
  <c r="D96" i="53"/>
  <c r="C97" i="53"/>
  <c r="D97" i="53"/>
  <c r="D83" i="53"/>
  <c r="C83" i="53"/>
  <c r="C69" i="53"/>
  <c r="D69" i="53"/>
  <c r="C70" i="53"/>
  <c r="D70" i="53"/>
  <c r="C71" i="53"/>
  <c r="D71" i="53"/>
  <c r="C72" i="53"/>
  <c r="D72" i="53"/>
  <c r="C73" i="53"/>
  <c r="D73" i="53"/>
  <c r="C74" i="53"/>
  <c r="D74" i="53"/>
  <c r="C75" i="53"/>
  <c r="D75" i="53"/>
  <c r="C76" i="53"/>
  <c r="D76" i="53"/>
  <c r="C77" i="53"/>
  <c r="D77" i="53"/>
  <c r="C78" i="53"/>
  <c r="D78" i="53"/>
  <c r="C79" i="53"/>
  <c r="D79" i="53"/>
  <c r="C80" i="53"/>
  <c r="D80" i="53"/>
  <c r="C81" i="53"/>
  <c r="D81" i="53"/>
  <c r="C82" i="53"/>
  <c r="D82" i="53"/>
  <c r="D68" i="53"/>
  <c r="C68" i="53"/>
  <c r="C49" i="53"/>
  <c r="D49" i="53"/>
  <c r="C50" i="53"/>
  <c r="D50" i="53"/>
  <c r="C51" i="53"/>
  <c r="D51" i="53"/>
  <c r="C52" i="53"/>
  <c r="D52" i="53"/>
  <c r="C53" i="53"/>
  <c r="D53" i="53"/>
  <c r="C54" i="53"/>
  <c r="D54" i="53"/>
  <c r="C55" i="53"/>
  <c r="D55" i="53"/>
  <c r="C56" i="53"/>
  <c r="D56" i="53"/>
  <c r="C57" i="53"/>
  <c r="D57" i="53"/>
  <c r="C58" i="53"/>
  <c r="D58" i="53"/>
  <c r="C59" i="53"/>
  <c r="D59" i="53"/>
  <c r="C60" i="53"/>
  <c r="D60" i="53"/>
  <c r="C61" i="53"/>
  <c r="D61" i="53"/>
  <c r="C62" i="53"/>
  <c r="D62" i="53"/>
  <c r="C63" i="53"/>
  <c r="D63" i="53"/>
  <c r="C64" i="53"/>
  <c r="D64" i="53"/>
  <c r="C65" i="53"/>
  <c r="D65" i="53"/>
  <c r="C66" i="53"/>
  <c r="D66" i="53"/>
  <c r="C67" i="53"/>
  <c r="D67" i="53"/>
  <c r="D48" i="53"/>
  <c r="C48" i="53"/>
  <c r="D33" i="53"/>
  <c r="D34" i="53"/>
  <c r="D35" i="53"/>
  <c r="D36" i="53"/>
  <c r="D37" i="53"/>
  <c r="D38" i="53"/>
  <c r="D39" i="53"/>
  <c r="D40" i="53"/>
  <c r="D41" i="53"/>
  <c r="D42" i="53"/>
  <c r="D43" i="53"/>
  <c r="C44" i="53"/>
  <c r="D44" i="53"/>
  <c r="C45" i="53"/>
  <c r="D45" i="53"/>
  <c r="C46" i="53"/>
  <c r="D46" i="53"/>
  <c r="D47" i="53"/>
  <c r="D32" i="53"/>
  <c r="D18" i="53"/>
  <c r="D19" i="53"/>
  <c r="D20" i="53"/>
  <c r="D21" i="53"/>
  <c r="D22" i="53"/>
  <c r="D23" i="53"/>
  <c r="D24" i="53"/>
  <c r="D25" i="53"/>
  <c r="D26" i="53"/>
  <c r="D27" i="53"/>
  <c r="D28" i="53"/>
  <c r="C29" i="53"/>
  <c r="D29" i="53"/>
  <c r="C30" i="53"/>
  <c r="D30" i="53"/>
  <c r="C31" i="53"/>
  <c r="D31" i="53"/>
  <c r="D17" i="53"/>
  <c r="C3" i="53"/>
  <c r="C4" i="53"/>
  <c r="C5" i="53"/>
  <c r="C6" i="53"/>
  <c r="C7" i="53"/>
  <c r="C8" i="53"/>
  <c r="C9" i="53"/>
  <c r="C10" i="53"/>
  <c r="C11" i="53"/>
  <c r="C12" i="53"/>
  <c r="C13" i="53"/>
  <c r="C14" i="53"/>
  <c r="C15" i="53"/>
  <c r="C16" i="53"/>
  <c r="D3" i="53"/>
  <c r="D4" i="53"/>
  <c r="D5" i="53"/>
  <c r="D6" i="53"/>
  <c r="D7" i="53"/>
  <c r="D8" i="53"/>
  <c r="D9" i="53"/>
  <c r="D10" i="53"/>
  <c r="D11" i="53"/>
  <c r="D12" i="53"/>
  <c r="D13" i="53"/>
  <c r="D14" i="53"/>
  <c r="D15" i="53"/>
  <c r="D16" i="53"/>
  <c r="D2" i="53"/>
  <c r="C2" i="53"/>
  <c r="C155" i="53" l="1"/>
  <c r="D155" i="53"/>
  <c r="C156" i="53"/>
  <c r="D156" i="53"/>
  <c r="C157" i="53"/>
  <c r="D157" i="53"/>
  <c r="C158" i="53"/>
  <c r="D158" i="53"/>
  <c r="C159" i="53"/>
  <c r="D159" i="53"/>
  <c r="C160" i="53"/>
  <c r="D160" i="53"/>
  <c r="C161" i="53"/>
  <c r="D161" i="53"/>
  <c r="C162" i="53"/>
  <c r="D162" i="53"/>
  <c r="C163" i="53"/>
  <c r="D163" i="53"/>
  <c r="C164" i="53"/>
  <c r="D164" i="53"/>
  <c r="C165" i="53"/>
  <c r="D165" i="53"/>
  <c r="C166" i="53"/>
  <c r="D166" i="53"/>
  <c r="C167" i="53"/>
  <c r="D167" i="53"/>
  <c r="C168" i="53"/>
  <c r="D168" i="53"/>
  <c r="C169" i="53"/>
  <c r="D169" i="53"/>
  <c r="C170" i="53"/>
  <c r="D170" i="53"/>
  <c r="C171" i="53"/>
  <c r="D171" i="53"/>
  <c r="C172" i="53"/>
  <c r="D172" i="53"/>
  <c r="C173" i="53"/>
  <c r="D173" i="53"/>
  <c r="C174" i="53"/>
  <c r="D174" i="53"/>
  <c r="C175" i="53"/>
  <c r="D175" i="53"/>
  <c r="B28" i="43"/>
  <c r="B27" i="43"/>
  <c r="B26" i="43"/>
  <c r="B25" i="43"/>
  <c r="B24" i="43"/>
  <c r="B23" i="43"/>
  <c r="B22" i="43"/>
  <c r="B21" i="43"/>
  <c r="B20" i="43"/>
  <c r="B19" i="43"/>
  <c r="B18" i="43"/>
  <c r="B17" i="43"/>
  <c r="B1048576" i="43"/>
  <c r="B16" i="43"/>
  <c r="B15" i="43"/>
  <c r="B14" i="43"/>
  <c r="B13" i="43"/>
  <c r="B12" i="43"/>
  <c r="B11" i="43"/>
  <c r="B10" i="43"/>
  <c r="B9" i="43"/>
  <c r="B8" i="43"/>
  <c r="B7" i="43"/>
  <c r="B6" i="43"/>
  <c r="B4" i="43"/>
  <c r="G73" i="61"/>
  <c r="G74" i="61"/>
  <c r="G75" i="61"/>
  <c r="G76" i="61"/>
  <c r="G72" i="61"/>
  <c r="G69" i="61"/>
  <c r="G64" i="61"/>
  <c r="G65" i="61"/>
  <c r="G66" i="61"/>
  <c r="G67" i="61"/>
  <c r="G68" i="61"/>
  <c r="G61" i="61"/>
  <c r="G54" i="61"/>
  <c r="G55" i="61"/>
  <c r="G56" i="61"/>
  <c r="G57" i="61"/>
  <c r="G58" i="61"/>
  <c r="G46" i="61"/>
  <c r="G47" i="61"/>
  <c r="G48" i="61"/>
  <c r="G49" i="61"/>
  <c r="G50" i="61"/>
  <c r="G51" i="61"/>
  <c r="G43" i="61"/>
  <c r="G36" i="61"/>
  <c r="G37" i="61"/>
  <c r="G38" i="61"/>
  <c r="G39" i="61"/>
  <c r="G40" i="61"/>
  <c r="G29" i="61"/>
  <c r="G30" i="61"/>
  <c r="G31" i="61"/>
  <c r="G32" i="61"/>
  <c r="G33" i="61"/>
  <c r="G28" i="61"/>
  <c r="B5" i="43" s="1"/>
  <c r="G25" i="61"/>
  <c r="G6" i="43"/>
  <c r="C116" i="53" s="1"/>
  <c r="A5" i="43"/>
  <c r="G5" i="43" s="1"/>
  <c r="C115" i="53" s="1"/>
  <c r="A6" i="43"/>
  <c r="A7" i="43"/>
  <c r="G7" i="43" s="1"/>
  <c r="C117" i="53" s="1"/>
  <c r="A8" i="43"/>
  <c r="G8" i="43" s="1"/>
  <c r="C118" i="53" s="1"/>
  <c r="A9" i="43"/>
  <c r="G9" i="43" s="1"/>
  <c r="C119" i="53" s="1"/>
  <c r="A10" i="43"/>
  <c r="D76" i="61"/>
  <c r="D75" i="61"/>
  <c r="D74" i="61"/>
  <c r="D73" i="61"/>
  <c r="D72" i="61"/>
  <c r="D69" i="61"/>
  <c r="D68" i="61"/>
  <c r="D67" i="61"/>
  <c r="D66" i="61"/>
  <c r="D65" i="61"/>
  <c r="D64" i="61"/>
  <c r="D58" i="61"/>
  <c r="D57" i="61"/>
  <c r="D56" i="61"/>
  <c r="D55" i="61"/>
  <c r="D54" i="61"/>
  <c r="D51" i="61"/>
  <c r="D50" i="61"/>
  <c r="D49" i="61"/>
  <c r="D48" i="61"/>
  <c r="D47" i="61"/>
  <c r="D46" i="61"/>
  <c r="D40" i="61"/>
  <c r="D39" i="61"/>
  <c r="D38" i="61"/>
  <c r="D37" i="61"/>
  <c r="D36" i="61"/>
  <c r="D33" i="61"/>
  <c r="D32" i="61"/>
  <c r="D31" i="61"/>
  <c r="D30" i="61"/>
  <c r="D29" i="61"/>
  <c r="B25" i="61"/>
  <c r="A4" i="43"/>
  <c r="C46" i="61"/>
  <c r="C76" i="61"/>
  <c r="C75" i="61"/>
  <c r="C74" i="61"/>
  <c r="C73" i="61"/>
  <c r="C72" i="61"/>
  <c r="C69" i="61"/>
  <c r="C68" i="61"/>
  <c r="C67" i="61"/>
  <c r="C66" i="61"/>
  <c r="C65" i="61"/>
  <c r="C64" i="61"/>
  <c r="B61" i="61"/>
  <c r="B60" i="61"/>
  <c r="C58" i="61"/>
  <c r="C57" i="61"/>
  <c r="C56" i="61"/>
  <c r="C55" i="61"/>
  <c r="C54" i="61"/>
  <c r="B53" i="61"/>
  <c r="C51" i="61"/>
  <c r="C50" i="61"/>
  <c r="C49" i="61"/>
  <c r="C48" i="61"/>
  <c r="C47" i="61"/>
  <c r="B45" i="61"/>
  <c r="B43" i="61"/>
  <c r="B42" i="61"/>
  <c r="C40" i="61"/>
  <c r="C39" i="61"/>
  <c r="C38" i="61"/>
  <c r="C37" i="61"/>
  <c r="C36" i="61"/>
  <c r="B35" i="61"/>
  <c r="C33" i="61"/>
  <c r="C32" i="61"/>
  <c r="C31" i="61"/>
  <c r="C30" i="61"/>
  <c r="C29" i="61"/>
  <c r="C28" i="61"/>
  <c r="B27" i="61"/>
  <c r="B24" i="61"/>
  <c r="B28" i="59" l="1"/>
  <c r="B27" i="59"/>
  <c r="B26" i="59"/>
  <c r="B25" i="59"/>
  <c r="B24" i="59"/>
  <c r="B23" i="59"/>
  <c r="B22" i="59"/>
  <c r="B21" i="59"/>
  <c r="B20" i="59"/>
  <c r="B19" i="59"/>
  <c r="B18" i="59"/>
  <c r="B17" i="59"/>
  <c r="B16" i="59"/>
  <c r="B15" i="59"/>
  <c r="B14" i="59"/>
  <c r="B13" i="59"/>
  <c r="B12" i="59"/>
  <c r="B11" i="59"/>
  <c r="B10" i="59"/>
  <c r="B9" i="59"/>
  <c r="B8" i="59"/>
  <c r="B7" i="59"/>
  <c r="B6" i="59"/>
  <c r="B5" i="59"/>
  <c r="B4" i="59"/>
  <c r="G15" i="59"/>
  <c r="C43" i="53" s="1"/>
  <c r="G14" i="59"/>
  <c r="C42" i="53" s="1"/>
  <c r="G13" i="59"/>
  <c r="C41" i="53" s="1"/>
  <c r="G12" i="59"/>
  <c r="C40" i="53" s="1"/>
  <c r="G11" i="59"/>
  <c r="C39" i="53" s="1"/>
  <c r="G10" i="59"/>
  <c r="C38" i="53" s="1"/>
  <c r="G9" i="59"/>
  <c r="C37" i="53" s="1"/>
  <c r="G8" i="59"/>
  <c r="C36" i="53" s="1"/>
  <c r="G7" i="59"/>
  <c r="C35" i="53" s="1"/>
  <c r="G6" i="59"/>
  <c r="C34" i="53" s="1"/>
  <c r="G5" i="59"/>
  <c r="C33" i="53" s="1"/>
  <c r="G4" i="59"/>
  <c r="C32" i="53" s="1"/>
  <c r="L14" i="49"/>
  <c r="C187" i="53" s="1"/>
  <c r="L13" i="49"/>
  <c r="C186" i="53" s="1"/>
  <c r="L12" i="49"/>
  <c r="C185" i="53" s="1"/>
  <c r="L11" i="49"/>
  <c r="C184" i="53" s="1"/>
  <c r="L10" i="49"/>
  <c r="C183" i="53" s="1"/>
  <c r="L9" i="49"/>
  <c r="C182" i="53" s="1"/>
  <c r="L8" i="49"/>
  <c r="C181" i="53" s="1"/>
  <c r="L7" i="49"/>
  <c r="C180" i="53" s="1"/>
  <c r="L6" i="49"/>
  <c r="C179" i="53" s="1"/>
  <c r="L5" i="49"/>
  <c r="C178" i="53" s="1"/>
  <c r="L4" i="49"/>
  <c r="C177" i="53" s="1"/>
  <c r="L3" i="49"/>
  <c r="C176" i="53" s="1"/>
  <c r="I10" i="50"/>
  <c r="C199" i="53" s="1"/>
  <c r="I11" i="50"/>
  <c r="C200" i="53" s="1"/>
  <c r="I12" i="50"/>
  <c r="C201" i="53" s="1"/>
  <c r="I13" i="50"/>
  <c r="C202" i="53" s="1"/>
  <c r="I14" i="50"/>
  <c r="C203" i="53" s="1"/>
  <c r="B9" i="50"/>
  <c r="B8" i="50"/>
  <c r="B7" i="50"/>
  <c r="B6" i="50"/>
  <c r="B5" i="50"/>
  <c r="B4" i="50"/>
  <c r="A9" i="50"/>
  <c r="I9" i="50" s="1"/>
  <c r="C198" i="53" s="1"/>
  <c r="A8" i="50"/>
  <c r="I8" i="50" s="1"/>
  <c r="C197" i="53" s="1"/>
  <c r="A7" i="50"/>
  <c r="I7" i="50" s="1"/>
  <c r="C196" i="53" s="1"/>
  <c r="A6" i="50"/>
  <c r="I6" i="50" s="1"/>
  <c r="C195" i="53" s="1"/>
  <c r="A5" i="50"/>
  <c r="I5" i="50" s="1"/>
  <c r="C194" i="53" s="1"/>
  <c r="A4" i="50"/>
  <c r="I4" i="50" s="1"/>
  <c r="C193" i="53" s="1"/>
  <c r="A3" i="50"/>
  <c r="I3" i="50" s="1"/>
  <c r="C192" i="53" s="1"/>
  <c r="B3" i="50"/>
  <c r="G3" i="47"/>
  <c r="A4" i="47"/>
  <c r="B4" i="47"/>
  <c r="A5" i="47"/>
  <c r="B5" i="47"/>
  <c r="A6" i="47"/>
  <c r="G6" i="47" s="1"/>
  <c r="B6" i="47"/>
  <c r="A7" i="47"/>
  <c r="G7" i="47" s="1"/>
  <c r="B7" i="47"/>
  <c r="B3" i="47"/>
  <c r="A3" i="47"/>
  <c r="G15" i="47"/>
  <c r="G14" i="47"/>
  <c r="G13" i="47"/>
  <c r="G12" i="47"/>
  <c r="G11" i="47"/>
  <c r="G10" i="47"/>
  <c r="G9" i="47"/>
  <c r="G8" i="47"/>
  <c r="G5" i="47"/>
  <c r="G4" i="47"/>
  <c r="A4" i="56"/>
  <c r="B4" i="56"/>
  <c r="A5" i="56"/>
  <c r="G5" i="56" s="1"/>
  <c r="B5" i="56"/>
  <c r="A6" i="56"/>
  <c r="B6" i="56"/>
  <c r="A7" i="56"/>
  <c r="G7" i="56" s="1"/>
  <c r="B7" i="56"/>
  <c r="A8" i="56"/>
  <c r="B8" i="56"/>
  <c r="B3" i="56"/>
  <c r="A3" i="56"/>
  <c r="G3" i="56" s="1"/>
  <c r="G15" i="56"/>
  <c r="G14" i="56"/>
  <c r="G13" i="56"/>
  <c r="G12" i="56"/>
  <c r="G11" i="56"/>
  <c r="G10" i="56"/>
  <c r="G9" i="56"/>
  <c r="G8" i="56"/>
  <c r="G6" i="56"/>
  <c r="G4" i="56"/>
  <c r="G4" i="55"/>
  <c r="G5" i="55"/>
  <c r="G6" i="55"/>
  <c r="G7" i="55"/>
  <c r="G8" i="55"/>
  <c r="G9" i="55"/>
  <c r="G10" i="55"/>
  <c r="G11" i="55"/>
  <c r="G12" i="55"/>
  <c r="G13" i="55"/>
  <c r="G14" i="55"/>
  <c r="G15" i="55"/>
  <c r="G3" i="55"/>
  <c r="A4" i="55"/>
  <c r="B4" i="55"/>
  <c r="A5" i="55"/>
  <c r="B5" i="55"/>
  <c r="A6" i="55"/>
  <c r="B6" i="55"/>
  <c r="A7" i="55"/>
  <c r="B7" i="55"/>
  <c r="B3" i="55"/>
  <c r="A3" i="55"/>
  <c r="G4" i="43" l="1"/>
  <c r="C114" i="53" s="1"/>
  <c r="B7" i="44"/>
  <c r="B6" i="44"/>
  <c r="B5" i="44"/>
  <c r="B4" i="44"/>
  <c r="B3" i="44"/>
  <c r="G4" i="44" l="1"/>
  <c r="G5" i="44"/>
  <c r="G6" i="44"/>
  <c r="G7" i="44"/>
  <c r="G8" i="44"/>
  <c r="G9" i="44"/>
  <c r="G10" i="44"/>
  <c r="G11" i="44"/>
  <c r="G12" i="44"/>
  <c r="G13" i="44"/>
  <c r="G14" i="44"/>
  <c r="G15" i="44"/>
  <c r="G3" i="44"/>
  <c r="F4" i="39"/>
  <c r="F5" i="39"/>
  <c r="F6" i="39"/>
  <c r="F7" i="39"/>
  <c r="F8" i="39"/>
  <c r="F9" i="39"/>
  <c r="F10" i="39"/>
  <c r="F11" i="39"/>
  <c r="F12" i="39"/>
  <c r="F13" i="39"/>
  <c r="F14" i="39"/>
  <c r="F15" i="39"/>
  <c r="F3" i="39"/>
  <c r="F5" i="42"/>
  <c r="C18" i="53" s="1"/>
  <c r="F6" i="42"/>
  <c r="C19" i="53" s="1"/>
  <c r="F7" i="42"/>
  <c r="C20" i="53" s="1"/>
  <c r="F8" i="42"/>
  <c r="C21" i="53" s="1"/>
  <c r="F9" i="42"/>
  <c r="C22" i="53" s="1"/>
  <c r="F10" i="42"/>
  <c r="C23" i="53" s="1"/>
  <c r="F11" i="42"/>
  <c r="C24" i="53" s="1"/>
  <c r="F12" i="42"/>
  <c r="C25" i="53" s="1"/>
  <c r="F13" i="42"/>
  <c r="C26" i="53" s="1"/>
  <c r="F14" i="42"/>
  <c r="C27" i="53" s="1"/>
  <c r="F15" i="42"/>
  <c r="C28" i="53" s="1"/>
  <c r="F4" i="42"/>
  <c r="C17" i="53" s="1"/>
  <c r="C7" i="46"/>
  <c r="C8" i="46"/>
  <c r="C9" i="46"/>
  <c r="C10" i="46"/>
  <c r="C11" i="46"/>
  <c r="C12" i="46"/>
  <c r="C13" i="46"/>
  <c r="C14" i="46"/>
  <c r="C15" i="46"/>
  <c r="C16" i="46"/>
  <c r="C17" i="46"/>
  <c r="C18" i="46"/>
  <c r="C19" i="46"/>
  <c r="C20" i="46"/>
  <c r="C21" i="46"/>
  <c r="C22" i="46"/>
  <c r="C23" i="46"/>
  <c r="C24" i="46"/>
  <c r="C25" i="46"/>
  <c r="C26" i="46"/>
  <c r="C27" i="46"/>
  <c r="C28" i="46"/>
  <c r="C29" i="46"/>
  <c r="C30" i="46"/>
  <c r="C31" i="46"/>
  <c r="D7" i="46"/>
  <c r="D8" i="46"/>
  <c r="D9" i="46"/>
  <c r="D10" i="46"/>
  <c r="D11" i="46"/>
  <c r="D12" i="46"/>
  <c r="D13" i="46"/>
  <c r="D14" i="46"/>
  <c r="D15" i="46"/>
  <c r="D16" i="46"/>
  <c r="D17" i="46"/>
  <c r="D18" i="46"/>
  <c r="D19" i="46"/>
  <c r="D20" i="46"/>
  <c r="D21" i="46"/>
  <c r="D22" i="46"/>
  <c r="D23" i="46"/>
  <c r="D24" i="46"/>
  <c r="D25" i="46"/>
  <c r="D26" i="46"/>
  <c r="D27" i="46"/>
  <c r="D28" i="46"/>
  <c r="D29" i="46"/>
  <c r="D30" i="46"/>
  <c r="D31" i="46"/>
  <c r="B3" i="46"/>
  <c r="B4" i="46"/>
  <c r="B5" i="46"/>
  <c r="B6" i="46"/>
  <c r="B7" i="46"/>
  <c r="B2" i="46"/>
  <c r="J3" i="45" l="1"/>
  <c r="K3" i="45" s="1"/>
  <c r="C3" i="46" s="1"/>
  <c r="J4" i="45"/>
  <c r="K4" i="45" s="1"/>
  <c r="C4" i="46" s="1"/>
  <c r="J5" i="45"/>
  <c r="K5" i="45" s="1"/>
  <c r="C5" i="46" s="1"/>
  <c r="J6" i="45"/>
  <c r="K6" i="45" s="1"/>
  <c r="C6" i="46" s="1"/>
  <c r="J2" i="45"/>
  <c r="K2" i="45" s="1"/>
  <c r="C2" i="46" s="1"/>
  <c r="H4" i="45"/>
  <c r="D4" i="46" s="1"/>
  <c r="G3" i="45"/>
  <c r="H3" i="45" s="1"/>
  <c r="D3" i="46" s="1"/>
  <c r="G4" i="45"/>
  <c r="G5" i="45"/>
  <c r="H5" i="45" s="1"/>
  <c r="D5" i="46" s="1"/>
  <c r="G6" i="45"/>
  <c r="H6" i="45" s="1"/>
  <c r="D6" i="46" s="1"/>
  <c r="G2" i="45"/>
  <c r="H2" i="45" s="1"/>
  <c r="D2" i="46" s="1"/>
  <c r="BG6" i="18"/>
  <c r="AW6" i="18"/>
  <c r="AW5" i="18"/>
  <c r="AW4" i="18"/>
  <c r="AX7" i="18"/>
  <c r="AX6" i="18"/>
  <c r="AX5" i="18"/>
  <c r="AX4" i="18"/>
  <c r="AY7" i="18"/>
  <c r="AY6" i="18"/>
  <c r="AY5" i="18"/>
  <c r="AY8" i="18"/>
  <c r="AY4" i="18"/>
  <c r="AZ8" i="18"/>
  <c r="AZ7" i="18"/>
  <c r="AZ6" i="18"/>
  <c r="AZ5" i="18"/>
  <c r="AZ9" i="18"/>
  <c r="AZ4" i="18"/>
  <c r="BA9" i="18"/>
  <c r="BA8" i="18"/>
  <c r="BA7" i="18"/>
  <c r="BA6" i="18"/>
  <c r="BA5" i="18"/>
  <c r="BA10" i="18"/>
  <c r="BA4" i="18"/>
  <c r="BB11" i="18"/>
  <c r="BB10" i="18"/>
  <c r="BB9" i="18"/>
  <c r="BB8" i="18"/>
  <c r="BB7" i="18"/>
  <c r="BB6" i="18"/>
  <c r="BB5" i="18"/>
  <c r="BB4" i="18"/>
  <c r="BC12" i="18"/>
  <c r="BC11" i="18"/>
  <c r="BC10" i="18"/>
  <c r="BC9" i="18"/>
  <c r="BC8" i="18"/>
  <c r="BC7" i="18"/>
  <c r="BC6" i="18"/>
  <c r="BC5" i="18"/>
  <c r="BC4" i="18"/>
  <c r="BD12" i="18"/>
  <c r="BD11" i="18"/>
  <c r="BD10" i="18"/>
  <c r="BD9" i="18"/>
  <c r="BD8" i="18"/>
  <c r="BD7" i="18"/>
  <c r="BD6" i="18"/>
  <c r="BD5" i="18"/>
  <c r="BD13" i="18"/>
  <c r="BD4" i="18"/>
  <c r="BE13" i="18"/>
  <c r="BE12" i="18"/>
  <c r="BE11" i="18"/>
  <c r="BE10" i="18"/>
  <c r="BE9" i="18"/>
  <c r="BE8" i="18"/>
  <c r="BE7" i="18"/>
  <c r="BE6" i="18"/>
  <c r="BE5" i="18"/>
  <c r="BE14" i="18"/>
  <c r="BE4" i="18"/>
  <c r="BF14" i="18"/>
  <c r="BF13" i="18"/>
  <c r="BF12" i="18"/>
  <c r="BF11" i="18"/>
  <c r="BF10" i="18"/>
  <c r="BF9" i="18"/>
  <c r="BF8" i="18"/>
  <c r="BF7" i="18"/>
  <c r="BF6" i="18"/>
  <c r="BF5" i="18"/>
  <c r="BF15" i="18"/>
  <c r="BF4" i="18"/>
  <c r="BG15" i="18"/>
  <c r="BG14" i="18"/>
  <c r="BG13" i="18"/>
  <c r="BG12" i="18"/>
  <c r="BG11" i="18"/>
  <c r="BG10" i="18"/>
  <c r="BG9" i="18"/>
  <c r="BG8" i="18"/>
  <c r="BG7" i="18"/>
  <c r="BG5" i="18"/>
  <c r="BG16" i="18"/>
  <c r="BG4" i="18"/>
  <c r="BH16" i="18"/>
  <c r="BH15" i="18"/>
  <c r="BH14" i="18"/>
  <c r="BH13" i="18"/>
  <c r="BH12" i="18"/>
  <c r="BH11" i="18"/>
  <c r="BH10" i="18"/>
  <c r="BH9" i="18"/>
  <c r="BH8" i="18"/>
  <c r="BH7" i="18"/>
  <c r="BH6" i="18"/>
  <c r="BH5" i="18"/>
  <c r="BH17" i="18"/>
  <c r="BH4" i="18"/>
  <c r="BI17" i="18"/>
  <c r="BI16" i="18"/>
  <c r="BI15" i="18"/>
  <c r="BI14" i="18"/>
  <c r="BI13" i="18"/>
  <c r="BI12" i="18"/>
  <c r="BI11" i="18"/>
  <c r="BI10" i="18"/>
  <c r="BI9" i="18"/>
  <c r="BI8" i="18"/>
  <c r="BI7" i="18"/>
  <c r="BI6" i="18"/>
  <c r="BI5" i="18"/>
  <c r="BI18" i="18"/>
  <c r="BI4" i="18"/>
  <c r="BJ18" i="18"/>
  <c r="BJ17" i="18"/>
  <c r="BJ16" i="18"/>
  <c r="BJ15" i="18"/>
  <c r="BJ14" i="18"/>
  <c r="BJ13" i="18"/>
  <c r="BJ12" i="18"/>
  <c r="BJ11" i="18"/>
  <c r="BJ10" i="18"/>
  <c r="BJ9" i="18"/>
  <c r="BJ8" i="18"/>
  <c r="BJ7" i="18"/>
  <c r="BJ6" i="18"/>
  <c r="BJ5" i="18"/>
  <c r="BJ19" i="18"/>
  <c r="BJ4" i="18"/>
  <c r="BK19" i="18"/>
  <c r="BK18" i="18"/>
  <c r="BK17" i="18"/>
  <c r="BK16" i="18"/>
  <c r="BK15" i="18"/>
  <c r="BK14" i="18"/>
  <c r="BK13" i="18"/>
  <c r="BK12" i="18"/>
  <c r="BK11" i="18"/>
  <c r="BK10" i="18"/>
  <c r="BK9" i="18"/>
  <c r="BK8" i="18"/>
  <c r="BK7" i="18"/>
  <c r="BK6" i="18"/>
  <c r="BK5" i="18"/>
  <c r="BK20" i="18"/>
  <c r="BK4" i="18"/>
  <c r="BL17" i="18"/>
  <c r="BL16" i="18"/>
  <c r="BL15" i="18"/>
  <c r="BL14" i="18"/>
  <c r="BL13" i="18"/>
  <c r="BL12" i="18"/>
  <c r="BL11" i="18"/>
  <c r="BL10" i="18"/>
  <c r="BL9" i="18"/>
  <c r="BL8" i="18"/>
  <c r="BL7" i="18"/>
  <c r="BL6" i="18"/>
  <c r="BL5" i="18"/>
  <c r="BL18" i="18"/>
  <c r="BL19" i="18"/>
  <c r="BL20" i="18"/>
  <c r="BL21" i="18"/>
  <c r="BL4" i="18"/>
  <c r="BM21" i="18"/>
  <c r="BM20" i="18"/>
  <c r="BM19" i="18"/>
  <c r="BM18" i="18"/>
  <c r="BM17" i="18"/>
  <c r="BM16" i="18"/>
  <c r="BM15" i="18"/>
  <c r="BM14" i="18"/>
  <c r="BM13" i="18"/>
  <c r="BM12" i="18"/>
  <c r="BM11" i="18"/>
  <c r="BM10" i="18"/>
  <c r="BM9" i="18"/>
  <c r="BM8" i="18"/>
  <c r="BM7" i="18"/>
  <c r="BM6" i="18"/>
  <c r="BM5" i="18"/>
  <c r="BM22" i="18"/>
  <c r="BM4" i="18"/>
  <c r="BN23" i="18"/>
  <c r="BN22" i="18"/>
  <c r="BN21" i="18"/>
  <c r="BN20" i="18"/>
  <c r="BN19" i="18"/>
  <c r="BN18" i="18"/>
  <c r="BN17" i="18"/>
  <c r="BN16" i="18"/>
  <c r="BN15" i="18"/>
  <c r="BN14" i="18"/>
  <c r="BN13" i="18"/>
  <c r="BN12" i="18"/>
  <c r="BN11" i="18"/>
  <c r="BN10" i="18"/>
  <c r="BN9" i="18"/>
  <c r="BN8" i="18"/>
  <c r="BN7" i="18"/>
  <c r="BN6" i="18"/>
  <c r="BN5" i="18"/>
  <c r="BN4" i="18"/>
  <c r="BO24" i="18"/>
  <c r="BO23" i="18"/>
  <c r="BO22" i="18"/>
  <c r="BO21" i="18"/>
  <c r="BO20" i="18"/>
  <c r="BO19" i="18"/>
  <c r="BO18" i="18"/>
  <c r="BO17" i="18"/>
  <c r="BO16" i="18"/>
  <c r="BO15" i="18"/>
  <c r="BO14" i="18"/>
  <c r="BO13" i="18"/>
  <c r="BO12" i="18"/>
  <c r="BO11" i="18"/>
  <c r="BO10" i="18"/>
  <c r="BO9" i="18"/>
  <c r="BO8" i="18"/>
  <c r="BO7" i="18"/>
  <c r="BO6" i="18"/>
  <c r="BO5" i="18"/>
  <c r="BO4" i="18"/>
  <c r="BP25" i="18"/>
  <c r="BP24" i="18"/>
  <c r="BP23" i="18"/>
  <c r="BP22" i="18"/>
  <c r="BP21" i="18"/>
  <c r="BP20" i="18"/>
  <c r="BP19" i="18"/>
  <c r="BP18" i="18"/>
  <c r="BP17" i="18"/>
  <c r="BP16" i="18"/>
  <c r="BP15" i="18"/>
  <c r="BP14" i="18"/>
  <c r="BP13" i="18"/>
  <c r="BP12" i="18"/>
  <c r="BP11" i="18"/>
  <c r="BP10" i="18"/>
  <c r="BP9" i="18"/>
  <c r="BP8" i="18"/>
  <c r="BP7" i="18"/>
  <c r="BP6" i="18"/>
  <c r="BP5" i="18"/>
  <c r="BP4" i="18"/>
  <c r="BQ26" i="18"/>
  <c r="BQ25" i="18"/>
  <c r="BQ24" i="18"/>
  <c r="BQ23" i="18"/>
  <c r="BQ21" i="18"/>
  <c r="BQ20" i="18"/>
  <c r="BQ19" i="18"/>
  <c r="BQ18" i="18"/>
  <c r="BQ17" i="18"/>
  <c r="BQ16" i="18"/>
  <c r="BQ15" i="18"/>
  <c r="BQ14" i="18"/>
  <c r="BQ13" i="18"/>
  <c r="BQ12" i="18"/>
  <c r="BQ11" i="18"/>
  <c r="BQ10" i="18"/>
  <c r="BQ9" i="18"/>
  <c r="BQ8" i="18"/>
  <c r="BQ7" i="18"/>
  <c r="BQ6" i="18"/>
  <c r="BQ5" i="18"/>
  <c r="BQ4" i="18"/>
  <c r="BQ3" i="18"/>
  <c r="BQ2" i="18"/>
  <c r="BQ22" i="18"/>
  <c r="BR27" i="18"/>
  <c r="BR26" i="18"/>
  <c r="BR25" i="18"/>
  <c r="BR24" i="18"/>
  <c r="BR23" i="18"/>
  <c r="BR22" i="18"/>
  <c r="BR21" i="18"/>
  <c r="BR20" i="18"/>
  <c r="BR19" i="18"/>
  <c r="BR18" i="18"/>
  <c r="BR17" i="18"/>
  <c r="BR16" i="18"/>
  <c r="BR15" i="18"/>
  <c r="BR14" i="18"/>
  <c r="BR13" i="18"/>
  <c r="BR12" i="18"/>
  <c r="BR11" i="18"/>
  <c r="BR10" i="18"/>
  <c r="BR9" i="18"/>
  <c r="BR8" i="18"/>
  <c r="BR7" i="18"/>
  <c r="BR6" i="18"/>
  <c r="BR5" i="18"/>
  <c r="BR4" i="18"/>
  <c r="BS28" i="18"/>
  <c r="BS27" i="18"/>
  <c r="BS26" i="18"/>
  <c r="BS25" i="18"/>
  <c r="BS24" i="18"/>
  <c r="BS23" i="18"/>
  <c r="BS22" i="18"/>
  <c r="BS21" i="18"/>
  <c r="BS20" i="18"/>
  <c r="BS19" i="18"/>
  <c r="BS18" i="18"/>
  <c r="BS17" i="18"/>
  <c r="BS16" i="18"/>
  <c r="BS15" i="18"/>
  <c r="BS14" i="18"/>
  <c r="BS13" i="18"/>
  <c r="BS12" i="18"/>
  <c r="BS11" i="18"/>
  <c r="BS10" i="18"/>
  <c r="BS9" i="18"/>
  <c r="BS8" i="18"/>
  <c r="BS7" i="18"/>
  <c r="BS6" i="18"/>
  <c r="BS5" i="18"/>
  <c r="BS4" i="18"/>
  <c r="BS3" i="18"/>
  <c r="BT29" i="18"/>
  <c r="BT28" i="18"/>
  <c r="BT27" i="18"/>
  <c r="BT26" i="18"/>
  <c r="BT25" i="18"/>
  <c r="BT24" i="18"/>
  <c r="BT23" i="18"/>
  <c r="BT22" i="18"/>
  <c r="BT21" i="18"/>
  <c r="BT20" i="18"/>
  <c r="BT19" i="18"/>
  <c r="BT18" i="18"/>
  <c r="BT17" i="18"/>
  <c r="BT16" i="18"/>
  <c r="BT15" i="18"/>
  <c r="BT14" i="18"/>
  <c r="BT13" i="18"/>
  <c r="BT12" i="18"/>
  <c r="BT11" i="18"/>
  <c r="BT10" i="18"/>
  <c r="BT9" i="18"/>
  <c r="BT8" i="18"/>
  <c r="BT7" i="18"/>
  <c r="BT6" i="18"/>
  <c r="BT5" i="18"/>
  <c r="BT4" i="18"/>
  <c r="BT2" i="18"/>
  <c r="BU30" i="18"/>
  <c r="BU29" i="18"/>
  <c r="BU28" i="18"/>
  <c r="BU27" i="18"/>
  <c r="BU26" i="18"/>
  <c r="BU25" i="18"/>
  <c r="BU24" i="18"/>
  <c r="BU23" i="18"/>
  <c r="BU22" i="18"/>
  <c r="BU21" i="18"/>
  <c r="BU20" i="18"/>
  <c r="BU19" i="18"/>
  <c r="BU18" i="18"/>
  <c r="BU17" i="18"/>
  <c r="BU16" i="18"/>
  <c r="BU15" i="18"/>
  <c r="BU14" i="18"/>
  <c r="BU13" i="18"/>
  <c r="BU12" i="18"/>
  <c r="BU11" i="18"/>
  <c r="BU10" i="18"/>
  <c r="BU9" i="18"/>
  <c r="BU8" i="18"/>
  <c r="BU7" i="18"/>
  <c r="BU6" i="18"/>
  <c r="BU5" i="18"/>
  <c r="BU4" i="18"/>
  <c r="BU3" i="18"/>
  <c r="BU2" i="18"/>
  <c r="AV5" i="18"/>
  <c r="AV4" i="18"/>
  <c r="AU4" i="18"/>
  <c r="BT3" i="18" l="1"/>
  <c r="BR3" i="18"/>
  <c r="BP3" i="18"/>
  <c r="BO3" i="18"/>
  <c r="BN3" i="18"/>
  <c r="BM3" i="18"/>
  <c r="BL3" i="18"/>
  <c r="BK3" i="18"/>
  <c r="BJ3" i="18"/>
  <c r="BI3" i="18"/>
  <c r="BH3" i="18"/>
  <c r="BG3" i="18"/>
  <c r="BF3" i="18"/>
  <c r="BE3" i="18"/>
  <c r="BD3" i="18"/>
  <c r="BC3" i="18"/>
  <c r="BB3" i="18"/>
  <c r="BA3" i="18"/>
  <c r="AZ3" i="18"/>
  <c r="AY3" i="18"/>
  <c r="AX3" i="18"/>
  <c r="AW3" i="18"/>
  <c r="AV3" i="18"/>
  <c r="AU3" i="18"/>
  <c r="AT3" i="18"/>
  <c r="BS2" i="18"/>
  <c r="BR2" i="18"/>
  <c r="BP2" i="18"/>
  <c r="BO2" i="18"/>
  <c r="BN2" i="18"/>
  <c r="BM2" i="18"/>
  <c r="BL2" i="18"/>
  <c r="BK2" i="18"/>
  <c r="BJ2" i="18"/>
  <c r="BI2" i="18"/>
  <c r="BH2" i="18"/>
  <c r="BG2" i="18"/>
  <c r="BF2" i="18"/>
  <c r="BE2" i="18"/>
  <c r="BD2" i="18"/>
  <c r="BC2" i="18"/>
  <c r="BB2" i="18"/>
  <c r="BA2" i="18"/>
  <c r="AZ2" i="18"/>
  <c r="AY2" i="18"/>
  <c r="AX2" i="18"/>
  <c r="AW2" i="18"/>
  <c r="AV2" i="18"/>
  <c r="AU2" i="18"/>
  <c r="AT2" i="18"/>
  <c r="AS2" i="18"/>
  <c r="AQ3" i="18"/>
  <c r="AQ4" i="18"/>
  <c r="AQ5" i="18"/>
  <c r="AQ6" i="18"/>
  <c r="AQ7" i="18"/>
  <c r="AQ8" i="18"/>
  <c r="AQ9" i="18"/>
  <c r="AQ10" i="18"/>
  <c r="AQ11" i="18"/>
  <c r="AQ12" i="18"/>
  <c r="AQ13" i="18"/>
  <c r="AQ14" i="18"/>
  <c r="AQ15" i="18"/>
  <c r="AQ16" i="18"/>
  <c r="AQ17" i="18"/>
  <c r="AQ18" i="18"/>
  <c r="AQ19" i="18"/>
  <c r="AQ20" i="18"/>
  <c r="AQ21" i="18"/>
  <c r="AQ22" i="18"/>
  <c r="AQ23" i="18"/>
  <c r="AQ24" i="18"/>
  <c r="AQ25" i="18"/>
  <c r="AQ26" i="18"/>
  <c r="AQ27" i="18"/>
  <c r="AQ28" i="18"/>
  <c r="AQ29" i="18"/>
  <c r="AQ30" i="18"/>
  <c r="AQ31" i="18"/>
  <c r="AQ2" i="18"/>
  <c r="C1" i="18" l="1"/>
  <c r="AR1" i="18" s="1"/>
  <c r="D1" i="18"/>
  <c r="AS1" i="18" s="1"/>
  <c r="E1" i="18"/>
  <c r="AT1" i="18" s="1"/>
  <c r="F1" i="18"/>
  <c r="AU1" i="18" s="1"/>
  <c r="G1" i="18"/>
  <c r="AV1" i="18" s="1"/>
  <c r="H1" i="18"/>
  <c r="AW1" i="18" s="1"/>
  <c r="I1" i="18"/>
  <c r="AX1" i="18" s="1"/>
  <c r="J1" i="18"/>
  <c r="AY1" i="18" s="1"/>
  <c r="K1" i="18"/>
  <c r="AZ1" i="18" s="1"/>
  <c r="L1" i="18"/>
  <c r="BA1" i="18" s="1"/>
  <c r="M1" i="18"/>
  <c r="BB1" i="18" s="1"/>
  <c r="N1" i="18"/>
  <c r="BC1" i="18" s="1"/>
  <c r="O1" i="18"/>
  <c r="BD1" i="18" s="1"/>
  <c r="P1" i="18"/>
  <c r="BE1" i="18" s="1"/>
  <c r="Q1" i="18"/>
  <c r="BF1" i="18" s="1"/>
  <c r="R1" i="18"/>
  <c r="BG1" i="18" s="1"/>
  <c r="S1" i="18"/>
  <c r="BH1" i="18" s="1"/>
  <c r="T1" i="18"/>
  <c r="BI1" i="18" s="1"/>
  <c r="U1" i="18"/>
  <c r="BJ1" i="18" s="1"/>
  <c r="V1" i="18"/>
  <c r="BK1" i="18" s="1"/>
  <c r="W1" i="18"/>
  <c r="BL1" i="18" s="1"/>
  <c r="X1" i="18"/>
  <c r="BM1" i="18" s="1"/>
  <c r="Y1" i="18"/>
  <c r="BN1" i="18" s="1"/>
  <c r="Z1" i="18"/>
  <c r="BO1" i="18" s="1"/>
  <c r="AA1" i="18"/>
  <c r="BP1" i="18" s="1"/>
  <c r="AB1" i="18"/>
  <c r="BQ1" i="18" s="1"/>
  <c r="AC1" i="18"/>
  <c r="BR1" i="18" s="1"/>
  <c r="AD1" i="18"/>
  <c r="BS1" i="18" s="1"/>
  <c r="AE1" i="18"/>
  <c r="BT1" i="18" s="1"/>
  <c r="AF1" i="18"/>
  <c r="BU1" i="18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tc={A5A426B6-4D36-3C46-A356-DCABAD664254}</author>
    <author>tc={7717788A-B3B9-274E-AB04-209C6C84140E}</author>
    <author>tc={6D23A36B-8070-1C4B-A8F7-34EC2B9712E3}</author>
  </authors>
  <commentList>
    <comment ref="B2" authorId="0" shapeId="0" xr:uid="{A5A426B6-4D36-3C46-A356-DCABAD664254}">
      <text>
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Jahr Monat Tag
</t>
      </text>
    </comment>
    <comment ref="C2" authorId="1" shapeId="0" xr:uid="{7717788A-B3B9-274E-AB04-209C6C84140E}">
      <text>
        <t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Erster Buchstabe des Vornamens und erster Buchstabe des Nachnamens. Bei gleichen Kürzel die ersten zwei Buchstaben des Vornamens und die ersten zwei Buchstaben des Nachnamens verwenden</t>
      </text>
    </comment>
    <comment ref="D2" authorId="2" shapeId="0" xr:uid="{6D23A36B-8070-1C4B-A8F7-34EC2B9712E3}">
      <text>
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Stunden Minuten
</t>
      </text>
    </comment>
  </commentList>
</comments>
</file>

<file path=xl/comments1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tc={52362543-484E-FA44-8778-65AC53A54495}</author>
    <author>tc={4042BD3D-51BE-754E-90AC-8DA7243B81F2}</author>
    <author>tc={08367428-9B7A-9940-BAEF-A4F35183DBE4}</author>
  </authors>
  <commentList>
    <comment ref="C3" authorId="0" shapeId="0" xr:uid="{52362543-484E-FA44-8778-65AC53A54495}">
      <text>
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Jahr Monat Tag
</t>
      </text>
    </comment>
    <comment ref="D3" authorId="1" shapeId="0" xr:uid="{4042BD3D-51BE-754E-90AC-8DA7243B81F2}">
      <text>
        <t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Erster Buchstabe des Vornamens und erster Buchstabe des Nachnamens. Bei gleichen Kürzel die ersten zwei Buchstaben des Vornamens und die ersten zwei Buchstaben des Nachnamens verwenden</t>
      </text>
    </comment>
    <comment ref="E3" authorId="2" shapeId="0" xr:uid="{08367428-9B7A-9940-BAEF-A4F35183DBE4}">
      <text>
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Stunden Minuten
</t>
      </text>
    </comment>
  </commentList>
</comments>
</file>

<file path=xl/comments1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tc={2D9299AE-F26C-2C4F-852B-ED5C1FFA637D}</author>
    <author>tc={B525F99F-3103-E048-BC4A-BD15493B1EA1}</author>
    <author>tc={D27633F1-04E9-7C45-BB8C-1707FDBF3F2A}</author>
  </authors>
  <commentList>
    <comment ref="I1" authorId="0" shapeId="0" xr:uid="{2D9299AE-F26C-2C4F-852B-ED5C1FFA637D}">
      <text>
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Jahr Monat Tag
</t>
      </text>
    </comment>
    <comment ref="J1" authorId="1" shapeId="0" xr:uid="{B525F99F-3103-E048-BC4A-BD15493B1EA1}">
      <text>
        <t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Erster Buchstabe des Vornamens und erster Buchstabe des Nachnamens. Bei gleichen Kürzel die ersten zwei Buchstaben des Vornamens und die ersten zwei Buchstaben des Nachnamens verwenden</t>
      </text>
    </comment>
    <comment ref="K1" authorId="2" shapeId="0" xr:uid="{D27633F1-04E9-7C45-BB8C-1707FDBF3F2A}">
      <text>
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Stunden Minuten
</t>
      </text>
    </comment>
  </commentList>
</comments>
</file>

<file path=xl/comments1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tc={2C5DFC8F-B5D1-D748-B227-BC41E5F02FC4}</author>
    <author>tc={ACDD3E29-D8A8-9B4D-93A4-D575DE189F2B}</author>
  </authors>
  <commentList>
    <comment ref="D1" authorId="0" shapeId="0" xr:uid="{2C5DFC8F-B5D1-D748-B227-BC41E5F02FC4}">
      <text>
        <t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Verbessernder Parameter</t>
      </text>
    </comment>
    <comment ref="F1" authorId="1" shapeId="0" xr:uid="{ACDD3E29-D8A8-9B4D-93A4-D575DE189F2B}">
      <text>
        <t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Verschlechternder Parameter</t>
      </text>
    </comment>
  </commentList>
</comments>
</file>

<file path=xl/comments1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tc={A52C5506-401B-D04B-A5DF-EF084085A838}</author>
    <author>tc={989F2FF8-C1E7-5944-87FE-1B406099FC15}</author>
    <author>tc={7B63766C-1266-C440-936B-453E42DC19D8}</author>
  </authors>
  <commentList>
    <comment ref="C2" authorId="0" shapeId="0" xr:uid="{A52C5506-401B-D04B-A5DF-EF084085A838}">
      <text>
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Jahr Monat Tag
</t>
      </text>
    </comment>
    <comment ref="D2" authorId="1" shapeId="0" xr:uid="{989F2FF8-C1E7-5944-87FE-1B406099FC15}">
      <text>
        <t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Erster Buchstabe des Vornamens und erster Buchstabe des Nachnamens. Bei gleichen Kürzel die ersten zwei Buchstaben des Vornamens und die ersten zwei Buchstaben des Nachnamens verwenden</t>
      </text>
    </comment>
    <comment ref="G2" authorId="2" shapeId="0" xr:uid="{7B63766C-1266-C440-936B-453E42DC19D8}">
      <text>
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Stunden Minuten
</t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tc={6EB86ED6-7494-D047-89F4-243DEAD443CD}</author>
    <author>tc={DA3E3C2F-7BB2-C249-ADDB-6F1A90830D22}</author>
    <author>tc={C1F0F1CE-7FC7-5940-AABA-6E6569E7F8EB}</author>
  </authors>
  <commentList>
    <comment ref="B3" authorId="0" shapeId="0" xr:uid="{6EB86ED6-7494-D047-89F4-243DEAD443CD}">
      <text>
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Jahr Monat Tag
</t>
      </text>
    </comment>
    <comment ref="C3" authorId="1" shapeId="0" xr:uid="{DA3E3C2F-7BB2-C249-ADDB-6F1A90830D22}">
      <text>
        <t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Erster Buchstabe des Vornamens und erster Buchstabe des Nachnamens. Bei gleichen Kürzel die ersten zwei Buchstaben des Vornamens und die ersten zwei Buchstaben des Nachnamens verwenden</t>
      </text>
    </comment>
    <comment ref="D3" authorId="2" shapeId="0" xr:uid="{C1F0F1CE-7FC7-5940-AABA-6E6569E7F8EB}">
      <text>
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Stunden Minuten
</t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tc={D6C47F5B-7C99-D243-BC8E-B8B74FF6E723}</author>
    <author>tc={11861242-3B6A-A544-9C8E-6A3FC356A879}</author>
    <author>tc={8F3F1FDC-A9A1-F44B-95AF-931389625FD5}</author>
  </authors>
  <commentList>
    <comment ref="C3" authorId="0" shapeId="0" xr:uid="{D6C47F5B-7C99-D243-BC8E-B8B74FF6E723}">
      <text>
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Jahr Monat Tag
</t>
      </text>
    </comment>
    <comment ref="D3" authorId="1" shapeId="0" xr:uid="{11861242-3B6A-A544-9C8E-6A3FC356A879}">
      <text>
        <t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Erster Buchstabe des Vornamens und erster Buchstabe des Nachnamens. Bei gleichen Kürzel die ersten zwei Buchstaben des Vornamens und die ersten zwei Buchstaben des Nachnamens verwenden</t>
      </text>
    </comment>
    <comment ref="E3" authorId="2" shapeId="0" xr:uid="{8F3F1FDC-A9A1-F44B-95AF-931389625FD5}">
      <text>
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Stunden Minuten
</t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tc={355EFFB6-8313-5941-9457-82399DCE542E}</author>
  </authors>
  <commentList>
    <comment ref="G2" authorId="0" shapeId="0" xr:uid="{355EFFB6-8313-5941-9457-82399DCE542E}">
      <text>
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Diese Spalte kann als Hilfestellung verwendet werden, um sicher zu gehen, dass man eine "gültige" Funktion formuliert hat. Sie ist nicht unbedingt auszufüllen.
</t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tc={A060D85C-DA6D-8E46-8473-346DBB24E77F}</author>
    <author>tc={655ACD76-06A2-4F40-865D-DB36460B7442}</author>
    <author>tc={F96C36D1-4EB8-9F42-973E-A45E433A0DFA}</author>
  </authors>
  <commentList>
    <comment ref="C2" authorId="0" shapeId="0" xr:uid="{A060D85C-DA6D-8E46-8473-346DBB24E77F}">
      <text>
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Jahr Monat Tag
</t>
      </text>
    </comment>
    <comment ref="D2" authorId="1" shapeId="0" xr:uid="{655ACD76-06A2-4F40-865D-DB36460B7442}">
      <text>
        <t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Erster Buchstabe des Vornamens und erster Buchstabe des Nachnamens. Bei gleichen Kürzel die ersten zwei Buchstaben des Vornamens und die ersten zwei Buchstaben des Nachnamens verwenden</t>
      </text>
    </comment>
    <comment ref="E2" authorId="2" shapeId="0" xr:uid="{F96C36D1-4EB8-9F42-973E-A45E433A0DFA}">
      <text>
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Stunden Minuten
</t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tc={0D9CB5A9-0239-C146-B7D3-30853C008A5B}</author>
    <author>tc={B8C3D40B-373C-4B47-A8B1-ABCA707987A3}</author>
  </authors>
  <commentList>
    <comment ref="G1" authorId="0" shapeId="0" xr:uid="{0D9CB5A9-0239-C146-B7D3-30853C008A5B}">
      <text>
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Die jeweilige Zahl wird durch den höchsten Wert (n diesem fall 9 ) geteilt
</t>
      </text>
    </comment>
    <comment ref="J1" authorId="1" shapeId="0" xr:uid="{B8C3D40B-373C-4B47-A8B1-ABCA707987A3}">
      <text>
        <t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Die jeweilige Zahl wird durch den höchsten Wert (n diesem fall 74 ) geteilt</t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tc={E88690CE-5CA8-2948-BBF4-9285BFB64B3F}</author>
    <author>tc={888FDD8A-3869-9C4B-8922-6C6FBBC8B305}</author>
    <author>tc={C5C14A23-A47B-F548-B335-1FDA9BA6A256}</author>
  </authors>
  <commentList>
    <comment ref="C2" authorId="0" shapeId="0" xr:uid="{E88690CE-5CA8-2948-BBF4-9285BFB64B3F}">
      <text>
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Jahr Monat Tag
</t>
      </text>
    </comment>
    <comment ref="D2" authorId="1" shapeId="0" xr:uid="{888FDD8A-3869-9C4B-8922-6C6FBBC8B305}">
      <text>
        <t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Erster Buchstabe des Vornamens und erster Buchstabe des Nachnamens. Bei gleichen Kürzel die ersten zwei Buchstaben des Vornamens und die ersten zwei Buchstaben des Nachnamens verwenden</t>
      </text>
    </comment>
    <comment ref="E2" authorId="2" shapeId="0" xr:uid="{C5C14A23-A47B-F548-B335-1FDA9BA6A256}">
      <text>
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Stunden Minuten
</t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tc={8149CFE8-4615-3547-84EC-ED0B016A38A2}</author>
    <author>tc={B79A60A1-FB72-334B-981A-E3819A74C9D3}</author>
    <author>tc={884FFB4A-3E2C-C842-8971-51543E29A467}</author>
  </authors>
  <commentList>
    <comment ref="C2" authorId="0" shapeId="0" xr:uid="{8149CFE8-4615-3547-84EC-ED0B016A38A2}">
      <text>
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Jahr Monat Tag
</t>
      </text>
    </comment>
    <comment ref="D2" authorId="1" shapeId="0" xr:uid="{B79A60A1-FB72-334B-981A-E3819A74C9D3}">
      <text>
        <t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Erster Buchstabe des Vornamens und erster Buchstabe des Nachnamens. Bei gleichen Kürzel die ersten zwei Buchstaben des Vornamens und die ersten zwei Buchstaben des Nachnamens verwenden</t>
      </text>
    </comment>
    <comment ref="E2" authorId="2" shapeId="0" xr:uid="{884FFB4A-3E2C-C842-8971-51543E29A467}">
      <text>
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Stunden Minuten
</t>
      </text>
    </comment>
  </commentList>
</comments>
</file>

<file path=xl/comments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tc={2C2A905C-52D2-394A-ACC9-1A0D436A74B0}</author>
    <author>tc={89A017CA-E790-4D4C-8242-0FEDC52ADBF7}</author>
    <author>tc={6C86D8E2-FC68-C042-BEAF-AE313B4DAF91}</author>
  </authors>
  <commentList>
    <comment ref="C2" authorId="0" shapeId="0" xr:uid="{2C2A905C-52D2-394A-ACC9-1A0D436A74B0}">
      <text>
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Jahr Monat Tag
</t>
      </text>
    </comment>
    <comment ref="D2" authorId="1" shapeId="0" xr:uid="{89A017CA-E790-4D4C-8242-0FEDC52ADBF7}">
      <text>
        <t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Erster Buchstabe des Vornamens und erster Buchstabe des Nachnamens. Bei gleichen Kürzel die ersten zwei Buchstaben des Vornamens und die ersten zwei Buchstaben des Nachnamens verwenden</t>
      </text>
    </comment>
    <comment ref="E2" authorId="2" shapeId="0" xr:uid="{6C86D8E2-FC68-C042-BEAF-AE313B4DAF91}">
      <text>
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Stunden Minuten
</t>
      </text>
    </comment>
  </commentList>
</comments>
</file>

<file path=xl/sharedStrings.xml><?xml version="1.0" encoding="utf-8"?>
<sst xmlns="http://schemas.openxmlformats.org/spreadsheetml/2006/main" count="967" uniqueCount="373">
  <si>
    <t>Permanentmagnete</t>
  </si>
  <si>
    <t>Schienen</t>
  </si>
  <si>
    <t>Stoßverbinder</t>
  </si>
  <si>
    <t>Klebstoff</t>
  </si>
  <si>
    <t>Abdeckung</t>
  </si>
  <si>
    <t>Technisches System</t>
  </si>
  <si>
    <t>Hauptfunktion</t>
  </si>
  <si>
    <t>Komponenten</t>
  </si>
  <si>
    <t>Supersystem Komponenten</t>
  </si>
  <si>
    <t>Tragen Sie hier die Bezeichnung des technischen Systems ein.</t>
  </si>
  <si>
    <t>Benennen Sie die Hauptfunktion Ihres technischen Systems,
Aktion und Zielkomponente (Verb und Objekt)</t>
  </si>
  <si>
    <t>Tragen Sie hier die Komponenten Ihres technischen Systems ein</t>
  </si>
  <si>
    <t>Tragen Sie hier relevante Komponenten des Supersystems ein (Zielkomponente und weitere Supersystemkomponenten)</t>
  </si>
  <si>
    <t>Synchron-Linearmotor</t>
  </si>
  <si>
    <t>Schlitten bewegen</t>
  </si>
  <si>
    <t>Schlitten</t>
  </si>
  <si>
    <t>(bewegt Schlitten)</t>
  </si>
  <si>
    <t>Staub, Flüssigkeiten, Müll</t>
  </si>
  <si>
    <t xml:space="preserve">Komponenten, Zielkomponente und Supersystemkomponenten in diese Spalte eintragen. </t>
  </si>
  <si>
    <t>-</t>
  </si>
  <si>
    <t>+</t>
  </si>
  <si>
    <t>Funktionsträger</t>
  </si>
  <si>
    <t>Aktion</t>
  </si>
  <si>
    <t>Objekt der Funktion</t>
  </si>
  <si>
    <t>bewegen</t>
  </si>
  <si>
    <t>B</t>
  </si>
  <si>
    <t>halten</t>
  </si>
  <si>
    <t>hält</t>
  </si>
  <si>
    <t>A2</t>
  </si>
  <si>
    <t>stoppt</t>
  </si>
  <si>
    <t>führt</t>
  </si>
  <si>
    <t>H</t>
  </si>
  <si>
    <t>beschädigt</t>
  </si>
  <si>
    <t>Trimmen-Regeln</t>
  </si>
  <si>
    <t>Trimm-Probleme</t>
  </si>
  <si>
    <t>Regel C</t>
  </si>
  <si>
    <t>Wie können die Permanentmagnete die Abdeckung halten?</t>
  </si>
  <si>
    <t>Funktionspunkte</t>
  </si>
  <si>
    <t xml:space="preserve">      "</t>
  </si>
  <si>
    <t>Technischer Widerspruch</t>
  </si>
  <si>
    <t>Physikalischer Widerspruch</t>
  </si>
  <si>
    <t>Quick Link</t>
  </si>
  <si>
    <t>Aufgabe</t>
  </si>
  <si>
    <t>Idealität</t>
  </si>
  <si>
    <t>Aufgabenstellung</t>
  </si>
  <si>
    <t xml:space="preserve"> </t>
  </si>
  <si>
    <t xml:space="preserve">Wie kann der Toaster verbessert werden </t>
  </si>
  <si>
    <t>KI Bräunungssensoren, um immer den idealen Bräunungsgrad zu erhalten, egal welche Art von Brot oder -toaster sich darin befindet</t>
  </si>
  <si>
    <t>Aufgaben</t>
  </si>
  <si>
    <t>A</t>
  </si>
  <si>
    <t>NR</t>
  </si>
  <si>
    <t>Idee</t>
  </si>
  <si>
    <t>Rotlichtsensoren, um immer den Bräungsgrad zu messen</t>
  </si>
  <si>
    <t>anpassbare Schlitzgrösse um ggf auch ganze Semmeln in den Schlitz zu haben und so eine doppeltes gleichmässiges Aufbacken zu ermöglichen</t>
  </si>
  <si>
    <t>herausnhmebare Heizdrähte, um diese reinigen zu können, falls Käsereste oder ähnliches dran kleben bleibt</t>
  </si>
  <si>
    <t>Idealtität</t>
  </si>
  <si>
    <t>Nützliche Funktionen</t>
  </si>
  <si>
    <t>Schädliche Funktionen</t>
  </si>
  <si>
    <t>Der Toast springt automatische heraus, wenn er fertig ist</t>
  </si>
  <si>
    <t>Der Bräunungsgrad variiert von Toast zu Toast</t>
  </si>
  <si>
    <t>Brösel fallen oft neben die Krumenschale</t>
  </si>
  <si>
    <t>Die Schlitzbreite ist nicht für alle Brotsorten geeignet</t>
  </si>
  <si>
    <t>Wie kann ich die Schliztbreite individuell anpassen</t>
  </si>
  <si>
    <t>Wie stelle ich sicher, dass alle Brösel in der Krumenschale landen</t>
  </si>
  <si>
    <t>_</t>
  </si>
  <si>
    <t>Namenskürzel</t>
  </si>
  <si>
    <t>Datum</t>
  </si>
  <si>
    <t>Braindump</t>
  </si>
  <si>
    <t>Nomenklatur</t>
  </si>
  <si>
    <t>RA</t>
  </si>
  <si>
    <t>01</t>
  </si>
  <si>
    <t>Uhrzeit</t>
  </si>
  <si>
    <t>CL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</si>
  <si>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</si>
  <si>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</si>
  <si>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</si>
  <si>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</si>
  <si>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</si>
  <si>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</si>
  <si>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</si>
  <si>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</si>
  <si>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</si>
  <si>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</si>
  <si>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</si>
  <si>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Aufgabennummer</t>
  </si>
  <si>
    <t>CA</t>
  </si>
  <si>
    <t>lorem ipsum</t>
  </si>
  <si>
    <t>Automatisch anpassbare Schlitzbreite, die sich an die Dicke des Brots anpasst.</t>
  </si>
  <si>
    <t>Der Toaster ist klein</t>
  </si>
  <si>
    <t>Kürzel</t>
  </si>
  <si>
    <t>Wie kann es verhindert werden, dass der Schlitten Staub, Flüssigkeiten und Müll vor sich her schiebt?</t>
  </si>
  <si>
    <t>Wie kann die Abdeckung besser Staub, Flüssigkeiten, Müll abhalten?</t>
  </si>
  <si>
    <t>etc</t>
  </si>
  <si>
    <t>AI1</t>
  </si>
  <si>
    <t>AI2</t>
  </si>
  <si>
    <t>AI3</t>
  </si>
  <si>
    <t>Nomenklatur Ideen</t>
  </si>
  <si>
    <t>Kontrolle</t>
  </si>
  <si>
    <t>AIV1</t>
  </si>
  <si>
    <t>AIV2</t>
  </si>
  <si>
    <t>AIV3</t>
  </si>
  <si>
    <t>Komponente</t>
  </si>
  <si>
    <t>Normiert Funktionalität</t>
  </si>
  <si>
    <t>x10</t>
  </si>
  <si>
    <t>Normierte Kosten</t>
  </si>
  <si>
    <t>B (=A1+2)</t>
  </si>
  <si>
    <t>A1+B+A3</t>
  </si>
  <si>
    <t>Generell in diesem Beispiel</t>
  </si>
  <si>
    <t>A3=1</t>
  </si>
  <si>
    <t>A2=2</t>
  </si>
  <si>
    <t>A1=3</t>
  </si>
  <si>
    <t>B=1+2</t>
  </si>
  <si>
    <t>3+5+1</t>
  </si>
  <si>
    <t>Summe</t>
  </si>
  <si>
    <t>AD=A1</t>
  </si>
  <si>
    <t>Kosten (Material, Montage, Herstellung, etc)</t>
  </si>
  <si>
    <t>Funktions-rang</t>
  </si>
  <si>
    <t>Kosten normiert</t>
  </si>
  <si>
    <t>Funktion normiert</t>
  </si>
  <si>
    <t>ATr1</t>
  </si>
  <si>
    <t>AB1</t>
  </si>
  <si>
    <t>AB2</t>
  </si>
  <si>
    <t>Aufgaben Nr</t>
  </si>
  <si>
    <t>AB3</t>
  </si>
  <si>
    <t>Wie kann verhindert werden, dass der Staub die Schienen schädigt</t>
  </si>
  <si>
    <t>Problem als Funktion</t>
  </si>
  <si>
    <t>Abstrakte Funktion</t>
  </si>
  <si>
    <t>Effekt und Ideen</t>
  </si>
  <si>
    <t>Nr</t>
  </si>
  <si>
    <t>AED1</t>
  </si>
  <si>
    <t>AED2</t>
  </si>
  <si>
    <t>AED3</t>
  </si>
  <si>
    <t>usw</t>
  </si>
  <si>
    <t>Idea Nr</t>
  </si>
  <si>
    <t>-&gt;</t>
  </si>
  <si>
    <t>Nomenklatur Idee</t>
  </si>
  <si>
    <t>Inkrementelle Verbesserung</t>
  </si>
  <si>
    <t>Ideen Idealität</t>
  </si>
  <si>
    <t>FA1 Komponentenanalyse</t>
  </si>
  <si>
    <t>FA2 Inteaktionsanalyse</t>
  </si>
  <si>
    <t>FA3 Funktionsmodellierung</t>
  </si>
  <si>
    <t>Inkrementelle Verbesserung Ideen</t>
  </si>
  <si>
    <t>Wertanalytische Betrachtung</t>
  </si>
  <si>
    <t>Trimm Modell Grafisch</t>
  </si>
  <si>
    <t>Funktions-Kosten-Digramm</t>
  </si>
  <si>
    <t>CECA-Ursachenanalyse</t>
  </si>
  <si>
    <t>Links in den Bilkder</t>
  </si>
  <si>
    <t>s</t>
  </si>
  <si>
    <t>Kategorie</t>
  </si>
  <si>
    <t>veränderter/erhaltener Parameter des Objekts</t>
  </si>
  <si>
    <t>Beschleunigung, Geschwindigkeit</t>
  </si>
  <si>
    <t>Ort</t>
  </si>
  <si>
    <t>Ort (Richtung)</t>
  </si>
  <si>
    <t>Form</t>
  </si>
  <si>
    <t>U</t>
  </si>
  <si>
    <t>E</t>
  </si>
  <si>
    <t>I</t>
  </si>
  <si>
    <t>AFK1</t>
  </si>
  <si>
    <t>AFK2</t>
  </si>
  <si>
    <t>AFK3</t>
  </si>
  <si>
    <t>ACECA1</t>
  </si>
  <si>
    <t>ACECA2</t>
  </si>
  <si>
    <t>ACECA3</t>
  </si>
  <si>
    <t>Wie kann verhindert werden, dass Staub ins System kommt?</t>
  </si>
  <si>
    <t>Welche Alternativen habe ich zu Klebstoff?</t>
  </si>
  <si>
    <t>Wie kann ich das System gegen Staub und Schmutz abdichten?</t>
  </si>
  <si>
    <t>Aufgaben-nummer</t>
  </si>
  <si>
    <t>ATR1</t>
  </si>
  <si>
    <t>ATR2</t>
  </si>
  <si>
    <t>Neuer Funktions-träger</t>
  </si>
  <si>
    <t>Wie kann der Funktionsträger Klebsotff ersetzt werden?</t>
  </si>
  <si>
    <t>Wie können die Permanentmagnete die Funktion des Klebstoffes erzielen?</t>
  </si>
  <si>
    <t>Zeitpunkt:</t>
  </si>
  <si>
    <t>System</t>
  </si>
  <si>
    <t>Fragestellungen aus dem Feld "Subsystem-Zukunft (Nach dem Problem)":</t>
  </si>
  <si>
    <t>Fragestellungen aus dem Feld "Supersystem-Zukunft (Nach dem Problem)":</t>
  </si>
  <si>
    <t>AP9FD1</t>
  </si>
  <si>
    <t>AP9FD2</t>
  </si>
  <si>
    <t>AP9FD3</t>
  </si>
  <si>
    <t>AP9FD4</t>
  </si>
  <si>
    <t>AP9FD5</t>
  </si>
  <si>
    <t>AP9FD6</t>
  </si>
  <si>
    <t>AP9FD7</t>
  </si>
  <si>
    <t>AP9FD8</t>
  </si>
  <si>
    <t>AP9FD9</t>
  </si>
  <si>
    <t>AP9FD10</t>
  </si>
  <si>
    <t>AP9FD11</t>
  </si>
  <si>
    <t>AP9FD12</t>
  </si>
  <si>
    <t>AP9FD13</t>
  </si>
  <si>
    <t>AP9FD14</t>
  </si>
  <si>
    <t>AP9FD15</t>
  </si>
  <si>
    <t>AP9FD16</t>
  </si>
  <si>
    <t>AP9FD17</t>
  </si>
  <si>
    <t>AP9FD18</t>
  </si>
  <si>
    <t>AP9FD19</t>
  </si>
  <si>
    <t>AP9FD20</t>
  </si>
  <si>
    <t>AP9FD21</t>
  </si>
  <si>
    <t>Wenn</t>
  </si>
  <si>
    <t>Dann</t>
  </si>
  <si>
    <t>Aber</t>
  </si>
  <si>
    <t>Der Koffer gross ist</t>
  </si>
  <si>
    <t>passt viel rein</t>
  </si>
  <si>
    <t>Der Koffer klein ist</t>
  </si>
  <si>
    <t>er ist schwer aufzubewahren</t>
  </si>
  <si>
    <t>ist er leicht aufzbewahren</t>
  </si>
  <si>
    <t>es passt wenig rein</t>
  </si>
  <si>
    <t>Gewählter TW</t>
  </si>
  <si>
    <t>Abstrakter TW</t>
  </si>
  <si>
    <t>Wenn der Koffer gross ist…..</t>
  </si>
  <si>
    <t xml:space="preserve">Parameter </t>
  </si>
  <si>
    <t>Verschlechterd: Objektform unhandlich</t>
  </si>
  <si>
    <t>Wenn das Volumen eines beweglichen Objekts (Parameter 4) vergrößert wird, um die Aufnahmekapazität zu verbessern, verschlechtert sich die Objektform (Parameter 30), wodurch die Lager- und Aufbewahrbarkeit leidet.</t>
  </si>
  <si>
    <t>Verbessernd: Volumen eines beweglichen Objektes</t>
  </si>
  <si>
    <t>Innovations-prinzipien</t>
  </si>
  <si>
    <t>35;1;15;3</t>
  </si>
  <si>
    <t>ATW01</t>
  </si>
  <si>
    <t>ATW02</t>
  </si>
  <si>
    <t>ATW03</t>
  </si>
  <si>
    <t>ATW04</t>
  </si>
  <si>
    <t>ATW05</t>
  </si>
  <si>
    <t>ATW06</t>
  </si>
  <si>
    <t>ATW07</t>
  </si>
  <si>
    <t>APW01</t>
  </si>
  <si>
    <t>APW02</t>
  </si>
  <si>
    <t>APW03</t>
  </si>
  <si>
    <t>APW04</t>
  </si>
  <si>
    <t>APW05</t>
  </si>
  <si>
    <t>APW06</t>
  </si>
  <si>
    <t>Separation im Raum</t>
  </si>
  <si>
    <t>Separation in der Zeit</t>
  </si>
  <si>
    <t>Separation in der Beziehung</t>
  </si>
  <si>
    <t>Separation im Systemübergang</t>
  </si>
  <si>
    <t>Befriedigung von Ansprüchen</t>
  </si>
  <si>
    <t>Umgehung widerprüchlicher Anforderungen</t>
  </si>
  <si>
    <t>IP Nr</t>
  </si>
  <si>
    <t>IP</t>
  </si>
  <si>
    <t>wie können unterschiedlich Strukturen oder Materialen dazu beitragen, dass der Koffer platzsparend gelagert werden kann?</t>
  </si>
  <si>
    <t>verhindern, dass ein bewegliche Objekt Partikel  mitführt</t>
  </si>
  <si>
    <t>Luftbarrieren</t>
  </si>
  <si>
    <t>Lotuseffekt</t>
  </si>
  <si>
    <t>Vergangenheit</t>
  </si>
  <si>
    <t>Gegenwart</t>
  </si>
  <si>
    <t>Zukunft</t>
  </si>
  <si>
    <t>Supersystem</t>
  </si>
  <si>
    <t>Kunststoffgehäuse, Heispirale, etc…</t>
  </si>
  <si>
    <t>Stromnetz, Mensch, Küche, etc</t>
  </si>
  <si>
    <t>Toaster mit App Steuerung</t>
  </si>
  <si>
    <t>Smart Sensorem, selbstreiniugende Oberfläche, integrierter Eierkocher, etc..</t>
  </si>
  <si>
    <t>Smart Home, Sprache, etc..</t>
  </si>
  <si>
    <t>Toaster</t>
  </si>
  <si>
    <t>nur eine Bräunungsstufe</t>
  </si>
  <si>
    <t>Subsystem</t>
  </si>
  <si>
    <t>manuelle Hebevorrichtung</t>
  </si>
  <si>
    <t>Stromanschluss, Mensch</t>
  </si>
  <si>
    <t>A9FD01</t>
  </si>
  <si>
    <t>A9FD02</t>
  </si>
  <si>
    <t>A9FD03</t>
  </si>
  <si>
    <t>A9FD04</t>
  </si>
  <si>
    <t>A9FD05</t>
  </si>
  <si>
    <t>A9FD06</t>
  </si>
  <si>
    <t>Wie könnte ein Toaster durch Sensorik und KI den idealen Bräunungsgrad automatisch erkennen und anpassen?</t>
  </si>
  <si>
    <t>Welche Subsysteme könnten ersetzt oder vereinfacht werden, um Reparierbarkeit und Nachhaltigkeit zu verbessern?</t>
  </si>
  <si>
    <t>Wie könnte ein Toaster in ein Smart-Home-System integriert werden, um Nutzergewohnheiten zu erlernen und Empfehlungen zu geben?</t>
  </si>
  <si>
    <t>Wie kann die Reinigung des aktuellen Toasters erleichtert oder automatisiert werden?</t>
  </si>
  <si>
    <t>Welche funktionalen oder materiellen Verbesserungen wurden im Übergang vom alten zum heutigen Toaster erreicht?</t>
  </si>
  <si>
    <t>Welche alten Prinzipien (z. B. manuelles Heben) könnten durch moderne Mechanik ressourcenschonend neu interpretiert werden?</t>
  </si>
  <si>
    <t>9Felder Denken</t>
  </si>
  <si>
    <t>Ideen 9FD</t>
  </si>
  <si>
    <t>Ideen Funktion Kosten Diagramm</t>
  </si>
  <si>
    <t>CECA Ideen</t>
  </si>
  <si>
    <t>Trimm Modell Ideen</t>
  </si>
  <si>
    <t>Problemorientiertes 9 Felder Denken</t>
  </si>
  <si>
    <t>Ideen P 9FD</t>
  </si>
  <si>
    <t>Ideen TW</t>
  </si>
  <si>
    <t>Ideenpool gesammelt</t>
  </si>
  <si>
    <t>Effektedatenbanken -Und Ideen</t>
  </si>
  <si>
    <t>Prio</t>
  </si>
  <si>
    <t>Wie kann der Koffer mit modularen oder segmentierten elementen hergesetllt werden?</t>
  </si>
  <si>
    <t>Umgehung widersprüchlicher Anforderungen</t>
  </si>
  <si>
    <t>Inno-vations-prinzipien</t>
  </si>
  <si>
    <t>We können Teile des Kofferes separat entfernt oder gelagert werden?</t>
  </si>
  <si>
    <t>Objekt</t>
  </si>
  <si>
    <t>Bedingung</t>
  </si>
  <si>
    <t>Parameter</t>
  </si>
  <si>
    <t>Oberziel:</t>
  </si>
  <si>
    <t>am Tag nach der Party nichts zu tun zu haben.</t>
  </si>
  <si>
    <t>Problem:</t>
  </si>
  <si>
    <t>Abwasch nach der Party</t>
  </si>
  <si>
    <t>vor Party</t>
  </si>
  <si>
    <t>während Party</t>
  </si>
  <si>
    <t>nach Party</t>
  </si>
  <si>
    <t>Gästeliste</t>
  </si>
  <si>
    <t>Gäste</t>
  </si>
  <si>
    <t>Übernachtungsgäste</t>
  </si>
  <si>
    <t>Anlass der Party</t>
  </si>
  <si>
    <t>Räume</t>
  </si>
  <si>
    <t>Nachbarn</t>
  </si>
  <si>
    <t>Küche</t>
  </si>
  <si>
    <t>Einladung</t>
  </si>
  <si>
    <t>dreckiges Geschirr</t>
  </si>
  <si>
    <t>verdreckte Partyräume</t>
  </si>
  <si>
    <t>Subsysteme</t>
  </si>
  <si>
    <t>Einladungstext</t>
  </si>
  <si>
    <t>Essensreste</t>
  </si>
  <si>
    <t>Rahmenbedingungen (Wo, Wann)</t>
  </si>
  <si>
    <t>Teller</t>
  </si>
  <si>
    <t>Besteck</t>
  </si>
  <si>
    <t>Gläser</t>
  </si>
  <si>
    <t>Wie kann</t>
  </si>
  <si>
    <t>Was kann</t>
  </si>
  <si>
    <t>PW</t>
  </si>
  <si>
    <t>AP9FD22</t>
  </si>
  <si>
    <t>AP9FD23</t>
  </si>
  <si>
    <t>AP9FD24</t>
  </si>
  <si>
    <t>AP9FD25</t>
  </si>
  <si>
    <t>AP9FD26</t>
  </si>
  <si>
    <t>AP9FD27</t>
  </si>
  <si>
    <t>AP9FD28</t>
  </si>
  <si>
    <t>AP9FD29</t>
  </si>
  <si>
    <t>AP9FD30</t>
  </si>
  <si>
    <t>AP9FD31</t>
  </si>
  <si>
    <t>AP9FD32</t>
  </si>
  <si>
    <t>AP9FD33</t>
  </si>
  <si>
    <t>AP9FD34</t>
  </si>
  <si>
    <t>AP9FD35</t>
  </si>
  <si>
    <t>AP9FD36</t>
  </si>
  <si>
    <t>Kompletter Widerspruch</t>
  </si>
  <si>
    <t xml:space="preserve">soll </t>
  </si>
  <si>
    <t xml:space="preserve">Koffer  </t>
  </si>
  <si>
    <t xml:space="preserve">gross sein </t>
  </si>
  <si>
    <t xml:space="preserve">klein  sein </t>
  </si>
  <si>
    <t xml:space="preserve">um </t>
  </si>
  <si>
    <t xml:space="preserve">viel Platz für Sachen zu bieten </t>
  </si>
  <si>
    <t xml:space="preserve">beim Aufbewahren wenig Platz zu verschwenden </t>
  </si>
  <si>
    <t xml:space="preserve">und </t>
  </si>
  <si>
    <t>Name</t>
  </si>
  <si>
    <t>Hilfsspalte</t>
  </si>
  <si>
    <t>PW-komplett</t>
  </si>
  <si>
    <t>Nr ,IP</t>
  </si>
  <si>
    <t>Nr Idee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</si>
  <si>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</si>
  <si>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</si>
  <si>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</si>
  <si>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</si>
  <si>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</si>
  <si>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</si>
  <si>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</si>
  <si>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</si>
  <si>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</si>
  <si>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</si>
  <si>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</si>
  <si>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</si>
  <si>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</si>
  <si>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</si>
  <si>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</si>
  <si>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</si>
  <si>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</si>
  <si>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</si>
  <si>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Canvas</t>
  </si>
  <si>
    <t>Titel</t>
  </si>
  <si>
    <t>Ideengeber</t>
  </si>
  <si>
    <t>Bild</t>
  </si>
  <si>
    <t>Vorteile</t>
  </si>
  <si>
    <t>Test</t>
  </si>
  <si>
    <t>RoA</t>
  </si>
  <si>
    <t>Beschreibung</t>
  </si>
  <si>
    <t>Nachteile</t>
  </si>
  <si>
    <t>PW Separation Idee</t>
  </si>
  <si>
    <t>Der Taoster rastet ein, wenn man den Griff nachh unten drückt</t>
  </si>
  <si>
    <t>Der Toaster hat Standnoppen gegen das Rutschen</t>
  </si>
  <si>
    <t>Der Taoster rastet ein, wenn man den Griff nach unten drückt</t>
  </si>
  <si>
    <t>wie erreiche immer den gleichen Bräunungsgrad</t>
  </si>
  <si>
    <t>Erfüllungsgrad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</si>
</sst>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2" x14ac:knownFonts="1">
    <font>
      <sz val="11"/>
      <name val="Arial"/>
    </font>
    <font>
      <sz val="8"/>
      <name val="Arial"/>
      <family val="2"/>
    </font>
    <font>
      <sz val="12"/>
      <name val="Arial"/>
      <family val="2"/>
    </font>
    <font>
      <sz val="11"/>
      <name val="Arial"/>
      <family val="2"/>
    </font>
    <font>
      <b/>
      <sz val="12"/>
      <color indexed="9"/>
      <name val="Calibri"/>
      <family val="2"/>
    </font>
    <font>
      <sz val="12"/>
      <name val="Calibri"/>
      <family val="2"/>
    </font>
    <font>
      <sz val="11"/>
      <name val="Calibri"/>
      <family val="2"/>
    </font>
    <font>
      <b/>
      <sz val="12"/>
      <color theme="0"/>
      <name val="Calibri"/>
      <family val="2"/>
    </font>
    <font>
      <b/>
      <sz val="14"/>
      <color theme="0"/>
      <name val="Calibri"/>
      <family val="2"/>
    </font>
    <font>
      <b/>
      <sz val="14"/>
      <color rgb="FFEB690B"/>
      <name val="Calibri"/>
      <family val="2"/>
    </font>
    <font>
      <sz val="11"/>
      <name val="Calibri"/>
      <family val="2"/>
      <scheme val="minor"/>
    </font>
    <font>
      <sz val="10"/>
      <name val="Arial"/>
      <family val="2"/>
    </font>
    <font>
      <sz val="12"/>
      <name val="Calibri"/>
      <family val="2"/>
      <scheme val="minor"/>
    </font>
    <font>
      <b/>
      <sz val="11"/>
      <name val="Arial"/>
      <family val="2"/>
    </font>
    <font>
      <sz val="8"/>
      <name val="Arial"/>
      <family val="2"/>
    </font>
    <font>
      <u/>
      <sz val="11"/>
      <color theme="10"/>
      <name val="Arial"/>
      <family val="2"/>
    </font>
    <font>
      <b/>
      <sz val="16"/>
      <color theme="0"/>
      <name val="Calibri"/>
      <family val="2"/>
    </font>
    <font>
      <u/>
      <sz val="18"/>
      <color theme="10"/>
      <name val="Calibri"/>
      <family val="2"/>
    </font>
    <font>
      <sz val="16"/>
      <name val="Arial"/>
      <family val="2"/>
    </font>
    <font>
      <b/>
      <sz val="16"/>
      <color indexed="9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8"/>
      <color theme="0"/>
      <name val="Calibri"/>
      <family val="2"/>
    </font>
    <font>
      <sz val="12"/>
      <color rgb="FF000000"/>
      <name val="Calibri"/>
      <family val="2"/>
    </font>
    <font>
      <b/>
      <sz val="16"/>
      <color theme="0"/>
      <name val="Arial"/>
      <family val="2"/>
    </font>
    <font>
      <b/>
      <sz val="22"/>
      <name val="Calibri"/>
      <family val="2"/>
      <scheme val="minor"/>
    </font>
    <font>
      <b/>
      <sz val="26"/>
      <color theme="0"/>
      <name val="Calibri"/>
      <family val="2"/>
      <scheme val="minor"/>
    </font>
    <font>
      <sz val="22"/>
      <name val="Calibri"/>
      <family val="2"/>
      <scheme val="minor"/>
    </font>
    <font>
      <b/>
      <sz val="20"/>
      <color indexed="9"/>
      <name val="Calibri"/>
      <family val="2"/>
    </font>
    <font>
      <b/>
      <sz val="16"/>
      <color rgb="FFFFFFFF"/>
      <name val="Calibri"/>
      <family val="2"/>
    </font>
    <font>
      <sz val="11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name val="Calibri"/>
      <family val="2"/>
      <scheme val="minor"/>
    </font>
    <font>
      <b/>
      <sz val="26"/>
      <name val="Calibri"/>
      <family val="2"/>
      <scheme val="minor"/>
    </font>
    <font>
      <b/>
      <sz val="12"/>
      <name val="Calibri"/>
      <family val="2"/>
      <scheme val="minor"/>
    </font>
    <font>
      <b/>
      <sz val="14"/>
      <name val="Calibri"/>
      <family val="2"/>
      <scheme val="minor"/>
    </font>
    <font>
      <sz val="14"/>
      <name val="Calibri"/>
      <family val="2"/>
      <scheme val="minor"/>
    </font>
    <font>
      <sz val="11"/>
      <color theme="0" tint="-0.14999847407452621"/>
      <name val="Calibri"/>
      <family val="2"/>
      <scheme val="minor"/>
    </font>
    <font>
      <sz val="11"/>
      <color theme="0" tint="-0.14999847407452621"/>
      <name val="Arial"/>
      <family val="2"/>
    </font>
    <font>
      <b/>
      <sz val="16"/>
      <color theme="0" tint="-0.14999847407452621"/>
      <name val="Calibri"/>
      <family val="2"/>
      <scheme val="minor"/>
    </font>
    <font>
      <b/>
      <sz val="14"/>
      <color rgb="FFFFFFFF"/>
      <name val="Calibri"/>
      <family val="2"/>
    </font>
  </fonts>
  <fills count="19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rgb="FF7EB2AD"/>
        <bgColor indexed="64"/>
      </patternFill>
    </fill>
    <fill>
      <patternFill patternType="solid">
        <fgColor rgb="FF0381A3"/>
        <bgColor indexed="64"/>
      </patternFill>
    </fill>
    <fill>
      <patternFill patternType="solid">
        <fgColor rgb="FF0381A3"/>
        <bgColor rgb="FFB4C9D1"/>
      </patternFill>
    </fill>
    <fill>
      <patternFill patternType="solid">
        <fgColor rgb="FFB4C9D1"/>
        <bgColor rgb="FFB4C9D1"/>
      </patternFill>
    </fill>
    <fill>
      <patternFill patternType="solid">
        <fgColor rgb="FFCFE0D9"/>
        <bgColor indexed="64"/>
      </patternFill>
    </fill>
    <fill>
      <patternFill patternType="solid">
        <fgColor rgb="FFDFDFD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78A1B2"/>
        <bgColor indexed="64"/>
      </patternFill>
    </fill>
    <fill>
      <patternFill patternType="solid">
        <fgColor rgb="FFFEF445"/>
        <bgColor indexed="64"/>
      </patternFill>
    </fill>
    <fill>
      <patternFill patternType="solid">
        <fgColor rgb="FFCEE741"/>
        <bgColor indexed="64"/>
      </patternFill>
    </fill>
    <fill>
      <patternFill patternType="solid">
        <fgColor rgb="FFCDCCA3"/>
        <bgColor indexed="64"/>
      </patternFill>
    </fill>
    <fill>
      <patternFill patternType="solid">
        <fgColor rgb="FF0381A3"/>
        <bgColor rgb="FF000000"/>
      </patternFill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B690B"/>
        <bgColor indexed="64"/>
      </patternFill>
    </fill>
    <fill>
      <patternFill patternType="solid">
        <fgColor rgb="FF679B1D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0" fontId="5" fillId="5" borderId="0">
      <alignment horizontal="left" vertical="top" wrapText="1"/>
    </xf>
    <xf numFmtId="0" fontId="11" fillId="0" borderId="0"/>
    <xf numFmtId="0" fontId="3" fillId="0" borderId="0"/>
    <xf numFmtId="0" fontId="15" fillId="0" borderId="0" applyNumberFormat="0" applyFill="0" applyBorder="0" applyAlignment="0" applyProtection="0"/>
  </cellStyleXfs>
  <cellXfs count="273">
    <xf numFmtId="0" fontId="0" fillId="0" borderId="0" xfId="0"/>
    <xf numFmtId="0" fontId="2" fillId="0" borderId="0" xfId="0" applyFont="1"/>
    <xf numFmtId="0" fontId="0" fillId="0" borderId="0" xfId="0" applyAlignment="1">
      <alignment horizontal="left" vertical="top" wrapText="1"/>
    </xf>
    <xf numFmtId="0" fontId="0" fillId="0" borderId="0" xfId="0" applyAlignment="1">
      <alignment vertical="top"/>
    </xf>
    <xf numFmtId="0" fontId="0" fillId="0" borderId="0" xfId="0" applyAlignment="1">
      <alignment horizontal="center" vertical="top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top" wrapText="1"/>
    </xf>
    <xf numFmtId="0" fontId="4" fillId="3" borderId="0" xfId="0" applyFont="1" applyFill="1" applyAlignment="1">
      <alignment horizontal="center"/>
    </xf>
    <xf numFmtId="0" fontId="4" fillId="4" borderId="0" xfId="0" applyFont="1" applyFill="1"/>
    <xf numFmtId="0" fontId="5" fillId="6" borderId="0" xfId="1" applyFill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7" fillId="3" borderId="1" xfId="0" applyFont="1" applyFill="1" applyBorder="1" applyAlignment="1">
      <alignment horizontal="left" vertical="top" wrapText="1"/>
    </xf>
    <xf numFmtId="0" fontId="5" fillId="0" borderId="2" xfId="0" applyFont="1" applyBorder="1" applyAlignment="1">
      <alignment textRotation="90"/>
    </xf>
    <xf numFmtId="0" fontId="5" fillId="0" borderId="3" xfId="0" applyFont="1" applyBorder="1" applyAlignment="1">
      <alignment textRotation="90"/>
    </xf>
    <xf numFmtId="0" fontId="5" fillId="0" borderId="4" xfId="0" applyFont="1" applyBorder="1" applyAlignment="1">
      <alignment textRotation="90"/>
    </xf>
    <xf numFmtId="49" fontId="5" fillId="0" borderId="5" xfId="0" applyNumberFormat="1" applyFont="1" applyBorder="1" applyAlignment="1">
      <alignment horizontal="left" vertical="center"/>
    </xf>
    <xf numFmtId="49" fontId="5" fillId="2" borderId="6" xfId="0" applyNumberFormat="1" applyFont="1" applyFill="1" applyBorder="1" applyAlignment="1">
      <alignment horizontal="center" vertical="center"/>
    </xf>
    <xf numFmtId="49" fontId="5" fillId="0" borderId="7" xfId="0" applyNumberFormat="1" applyFont="1" applyBorder="1" applyAlignment="1">
      <alignment horizontal="center" vertical="center"/>
    </xf>
    <xf numFmtId="49" fontId="5" fillId="0" borderId="8" xfId="0" applyNumberFormat="1" applyFont="1" applyBorder="1" applyAlignment="1">
      <alignment horizontal="center" vertical="center"/>
    </xf>
    <xf numFmtId="49" fontId="5" fillId="0" borderId="9" xfId="0" applyNumberFormat="1" applyFont="1" applyBorder="1" applyAlignment="1">
      <alignment horizontal="left" vertical="center"/>
    </xf>
    <xf numFmtId="49" fontId="5" fillId="0" borderId="10" xfId="0" applyNumberFormat="1" applyFont="1" applyBorder="1" applyAlignment="1">
      <alignment horizontal="center" vertical="center"/>
    </xf>
    <xf numFmtId="49" fontId="5" fillId="2" borderId="11" xfId="0" applyNumberFormat="1" applyFont="1" applyFill="1" applyBorder="1" applyAlignment="1">
      <alignment horizontal="center" vertical="center"/>
    </xf>
    <xf numFmtId="49" fontId="5" fillId="0" borderId="11" xfId="0" applyNumberFormat="1" applyFont="1" applyBorder="1" applyAlignment="1">
      <alignment horizontal="center" vertical="center"/>
    </xf>
    <xf numFmtId="49" fontId="5" fillId="0" borderId="12" xfId="0" applyNumberFormat="1" applyFont="1" applyBorder="1" applyAlignment="1">
      <alignment horizontal="center" vertical="center"/>
    </xf>
    <xf numFmtId="49" fontId="5" fillId="0" borderId="13" xfId="0" applyNumberFormat="1" applyFont="1" applyBorder="1" applyAlignment="1">
      <alignment horizontal="left" vertical="center"/>
    </xf>
    <xf numFmtId="49" fontId="5" fillId="0" borderId="14" xfId="0" applyNumberFormat="1" applyFont="1" applyBorder="1" applyAlignment="1">
      <alignment horizontal="center" vertical="center"/>
    </xf>
    <xf numFmtId="49" fontId="5" fillId="0" borderId="15" xfId="0" applyNumberFormat="1" applyFont="1" applyBorder="1" applyAlignment="1">
      <alignment horizontal="center" vertical="center"/>
    </xf>
    <xf numFmtId="49" fontId="5" fillId="2" borderId="16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vertical="top"/>
    </xf>
    <xf numFmtId="0" fontId="5" fillId="0" borderId="0" xfId="0" applyFont="1" applyAlignment="1">
      <alignment horizontal="center" vertical="top"/>
    </xf>
    <xf numFmtId="0" fontId="5" fillId="0" borderId="0" xfId="0" applyFont="1" applyAlignment="1">
      <alignment horizontal="left" vertical="top" wrapText="1"/>
    </xf>
    <xf numFmtId="0" fontId="5" fillId="0" borderId="0" xfId="0" quotePrefix="1" applyFont="1" applyAlignment="1">
      <alignment vertical="top"/>
    </xf>
    <xf numFmtId="0" fontId="9" fillId="3" borderId="1" xfId="0" applyFont="1" applyFill="1" applyBorder="1" applyAlignment="1">
      <alignment horizontal="left" vertical="top" wrapText="1"/>
    </xf>
    <xf numFmtId="0" fontId="10" fillId="0" borderId="0" xfId="0" applyFont="1" applyAlignment="1">
      <alignment vertical="top"/>
    </xf>
    <xf numFmtId="0" fontId="10" fillId="0" borderId="0" xfId="0" applyFont="1" applyAlignment="1">
      <alignment horizontal="center" vertical="top"/>
    </xf>
    <xf numFmtId="0" fontId="10" fillId="0" borderId="0" xfId="0" applyFont="1" applyAlignment="1">
      <alignment horizontal="left" vertical="top" wrapText="1"/>
    </xf>
    <xf numFmtId="0" fontId="10" fillId="0" borderId="0" xfId="0" applyFont="1" applyAlignment="1">
      <alignment vertical="top" wrapText="1"/>
    </xf>
    <xf numFmtId="0" fontId="10" fillId="0" borderId="0" xfId="0" quotePrefix="1" applyFont="1" applyAlignment="1">
      <alignment vertical="top"/>
    </xf>
    <xf numFmtId="0" fontId="3" fillId="0" borderId="0" xfId="3"/>
    <xf numFmtId="0" fontId="16" fillId="5" borderId="0" xfId="1" applyFont="1">
      <alignment horizontal="left" vertical="top" wrapText="1"/>
    </xf>
    <xf numFmtId="0" fontId="17" fillId="0" borderId="0" xfId="4" applyFont="1"/>
    <xf numFmtId="0" fontId="18" fillId="0" borderId="0" xfId="0" applyFont="1"/>
    <xf numFmtId="0" fontId="10" fillId="0" borderId="0" xfId="3" applyFont="1"/>
    <xf numFmtId="0" fontId="19" fillId="4" borderId="0" xfId="3" applyFont="1" applyFill="1" applyAlignment="1">
      <alignment horizontal="center" vertical="center"/>
    </xf>
    <xf numFmtId="0" fontId="12" fillId="0" borderId="0" xfId="3" applyFont="1" applyAlignment="1">
      <alignment horizontal="left" vertical="center"/>
    </xf>
    <xf numFmtId="0" fontId="20" fillId="6" borderId="11" xfId="1" applyFont="1" applyFill="1" applyBorder="1" applyAlignment="1">
      <alignment horizontal="center" vertical="center" wrapText="1"/>
    </xf>
    <xf numFmtId="0" fontId="10" fillId="0" borderId="0" xfId="3" applyFont="1" applyAlignment="1">
      <alignment wrapText="1"/>
    </xf>
    <xf numFmtId="0" fontId="10" fillId="0" borderId="0" xfId="3" applyFont="1" applyAlignment="1">
      <alignment horizontal="right" wrapText="1"/>
    </xf>
    <xf numFmtId="0" fontId="3" fillId="0" borderId="0" xfId="0" applyFont="1"/>
    <xf numFmtId="0" fontId="21" fillId="9" borderId="1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2" borderId="16" xfId="0" applyFont="1" applyFill="1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22" fillId="0" borderId="0" xfId="0" applyFont="1" applyAlignment="1">
      <alignment horizontal="left" vertical="center" readingOrder="1"/>
    </xf>
    <xf numFmtId="0" fontId="19" fillId="4" borderId="18" xfId="3" applyFont="1" applyFill="1" applyBorder="1" applyAlignment="1">
      <alignment vertical="center" wrapText="1"/>
    </xf>
    <xf numFmtId="2" fontId="10" fillId="0" borderId="0" xfId="3" applyNumberFormat="1" applyFont="1" applyAlignment="1">
      <alignment wrapText="1"/>
    </xf>
    <xf numFmtId="164" fontId="10" fillId="0" borderId="0" xfId="3" applyNumberFormat="1" applyFont="1" applyAlignment="1">
      <alignment wrapText="1"/>
    </xf>
    <xf numFmtId="164" fontId="3" fillId="0" borderId="0" xfId="3" applyNumberFormat="1" applyAlignment="1">
      <alignment horizontal="center"/>
    </xf>
    <xf numFmtId="2" fontId="3" fillId="0" borderId="0" xfId="3" applyNumberFormat="1" applyAlignment="1" applyProtection="1">
      <alignment horizontal="center"/>
      <protection locked="0"/>
    </xf>
    <xf numFmtId="0" fontId="3" fillId="0" borderId="0" xfId="3" applyProtection="1">
      <protection locked="0"/>
    </xf>
    <xf numFmtId="164" fontId="3" fillId="0" borderId="17" xfId="3" applyNumberFormat="1" applyBorder="1" applyAlignment="1">
      <alignment horizontal="center"/>
    </xf>
    <xf numFmtId="0" fontId="3" fillId="0" borderId="17" xfId="3" applyBorder="1" applyProtection="1">
      <protection locked="0"/>
    </xf>
    <xf numFmtId="0" fontId="6" fillId="0" borderId="0" xfId="3" applyFont="1" applyProtection="1">
      <protection locked="0"/>
    </xf>
    <xf numFmtId="2" fontId="6" fillId="7" borderId="0" xfId="3" applyNumberFormat="1" applyFont="1" applyFill="1" applyAlignment="1" applyProtection="1">
      <alignment horizontal="center"/>
      <protection locked="0"/>
    </xf>
    <xf numFmtId="0" fontId="6" fillId="7" borderId="0" xfId="3" applyFont="1" applyFill="1" applyProtection="1">
      <protection locked="0"/>
    </xf>
    <xf numFmtId="0" fontId="8" fillId="3" borderId="1" xfId="3" applyFont="1" applyFill="1" applyBorder="1" applyAlignment="1">
      <alignment horizontal="left" vertical="top" wrapText="1"/>
    </xf>
    <xf numFmtId="2" fontId="6" fillId="0" borderId="0" xfId="3" applyNumberFormat="1" applyFont="1" applyAlignment="1" applyProtection="1">
      <alignment horizontal="center"/>
      <protection locked="0"/>
    </xf>
    <xf numFmtId="0" fontId="10" fillId="0" borderId="0" xfId="3" applyFont="1" applyAlignment="1">
      <alignment horizontal="left"/>
    </xf>
    <xf numFmtId="0" fontId="20" fillId="10" borderId="0" xfId="3" applyFont="1" applyFill="1"/>
    <xf numFmtId="0" fontId="23" fillId="0" borderId="0" xfId="3" applyFont="1"/>
    <xf numFmtId="0" fontId="20" fillId="4" borderId="0" xfId="3" applyFont="1" applyFill="1"/>
    <xf numFmtId="0" fontId="10" fillId="8" borderId="0" xfId="3" applyFont="1" applyFill="1" applyAlignment="1">
      <alignment wrapText="1"/>
    </xf>
    <xf numFmtId="0" fontId="10" fillId="8" borderId="22" xfId="3" applyFont="1" applyFill="1" applyBorder="1" applyAlignment="1">
      <alignment wrapText="1"/>
    </xf>
    <xf numFmtId="49" fontId="10" fillId="0" borderId="0" xfId="3" applyNumberFormat="1" applyFont="1" applyAlignment="1">
      <alignment wrapText="1"/>
    </xf>
    <xf numFmtId="49" fontId="25" fillId="4" borderId="0" xfId="3" applyNumberFormat="1" applyFont="1" applyFill="1" applyAlignment="1">
      <alignment wrapText="1"/>
    </xf>
    <xf numFmtId="0" fontId="13" fillId="0" borderId="0" xfId="0" applyFont="1" applyAlignment="1">
      <alignment vertical="top" wrapText="1"/>
    </xf>
    <xf numFmtId="49" fontId="0" fillId="0" borderId="0" xfId="0" applyNumberFormat="1" applyAlignment="1">
      <alignment horizontal="center" vertical="center" wrapText="1"/>
    </xf>
    <xf numFmtId="0" fontId="19" fillId="4" borderId="18" xfId="3" applyFont="1" applyFill="1" applyBorder="1" applyAlignment="1">
      <alignment horizontal="center" vertical="center" wrapText="1"/>
    </xf>
    <xf numFmtId="0" fontId="0" fillId="0" borderId="21" xfId="0" applyBorder="1"/>
    <xf numFmtId="0" fontId="5" fillId="0" borderId="0" xfId="0" applyFont="1"/>
    <xf numFmtId="0" fontId="15" fillId="0" borderId="0" xfId="4" applyFill="1"/>
    <xf numFmtId="0" fontId="15" fillId="0" borderId="0" xfId="4"/>
    <xf numFmtId="0" fontId="10" fillId="12" borderId="0" xfId="3" applyFont="1" applyFill="1"/>
    <xf numFmtId="0" fontId="10" fillId="12" borderId="0" xfId="3" applyFont="1" applyFill="1" applyAlignment="1">
      <alignment wrapText="1"/>
    </xf>
    <xf numFmtId="0" fontId="4" fillId="3" borderId="0" xfId="0" applyFont="1" applyFill="1" applyAlignment="1">
      <alignment horizontal="center" vertical="center"/>
    </xf>
    <xf numFmtId="0" fontId="0" fillId="0" borderId="0" xfId="0" applyAlignment="1">
      <alignment vertical="center"/>
    </xf>
    <xf numFmtId="0" fontId="15" fillId="0" borderId="0" xfId="4" applyAlignment="1">
      <alignment horizontal="left" vertical="center"/>
    </xf>
    <xf numFmtId="0" fontId="19" fillId="4" borderId="0" xfId="3" applyFont="1" applyFill="1" applyAlignment="1">
      <alignment vertical="center"/>
    </xf>
    <xf numFmtId="0" fontId="0" fillId="0" borderId="0" xfId="0" applyAlignment="1">
      <alignment horizontal="left"/>
    </xf>
    <xf numFmtId="0" fontId="27" fillId="4" borderId="0" xfId="0" applyFont="1" applyFill="1" applyAlignment="1">
      <alignment horizontal="center" vertical="center"/>
    </xf>
    <xf numFmtId="0" fontId="26" fillId="11" borderId="0" xfId="0" applyFont="1" applyFill="1" applyAlignment="1">
      <alignment horizontal="center" vertical="center" textRotation="90"/>
    </xf>
    <xf numFmtId="0" fontId="19" fillId="4" borderId="18" xfId="3" applyFont="1" applyFill="1" applyBorder="1" applyAlignment="1">
      <alignment vertical="center" textRotation="90" wrapText="1"/>
    </xf>
    <xf numFmtId="0" fontId="20" fillId="5" borderId="11" xfId="1" applyFont="1" applyBorder="1" applyAlignment="1">
      <alignment horizontal="center" vertical="center" wrapText="1"/>
    </xf>
    <xf numFmtId="0" fontId="20" fillId="10" borderId="0" xfId="3" applyFont="1" applyFill="1" applyAlignment="1">
      <alignment horizontal="center" vertical="center"/>
    </xf>
    <xf numFmtId="0" fontId="23" fillId="0" borderId="0" xfId="3" applyFont="1" applyAlignment="1">
      <alignment horizontal="center" vertical="center"/>
    </xf>
    <xf numFmtId="0" fontId="20" fillId="4" borderId="0" xfId="3" applyFont="1" applyFill="1" applyAlignment="1">
      <alignment horizontal="center" vertical="center"/>
    </xf>
    <xf numFmtId="0" fontId="12" fillId="8" borderId="31" xfId="3" applyFont="1" applyFill="1" applyBorder="1" applyAlignment="1">
      <alignment wrapText="1"/>
    </xf>
    <xf numFmtId="0" fontId="12" fillId="0" borderId="27" xfId="3" applyFont="1" applyBorder="1"/>
    <xf numFmtId="0" fontId="12" fillId="8" borderId="32" xfId="3" applyFont="1" applyFill="1" applyBorder="1" applyAlignment="1">
      <alignment wrapText="1"/>
    </xf>
    <xf numFmtId="0" fontId="12" fillId="8" borderId="33" xfId="3" applyFont="1" applyFill="1" applyBorder="1" applyAlignment="1">
      <alignment wrapText="1"/>
    </xf>
    <xf numFmtId="0" fontId="12" fillId="13" borderId="26" xfId="3" applyFont="1" applyFill="1" applyBorder="1" applyAlignment="1">
      <alignment wrapText="1"/>
    </xf>
    <xf numFmtId="0" fontId="12" fillId="0" borderId="21" xfId="3" applyFont="1" applyBorder="1"/>
    <xf numFmtId="0" fontId="12" fillId="13" borderId="21" xfId="3" applyFont="1" applyFill="1" applyBorder="1" applyAlignment="1">
      <alignment wrapText="1"/>
    </xf>
    <xf numFmtId="0" fontId="12" fillId="13" borderId="29" xfId="3" applyFont="1" applyFill="1" applyBorder="1" applyAlignment="1">
      <alignment wrapText="1"/>
    </xf>
    <xf numFmtId="0" fontId="12" fillId="0" borderId="23" xfId="3" applyFont="1" applyBorder="1" applyAlignment="1">
      <alignment wrapText="1"/>
    </xf>
    <xf numFmtId="0" fontId="12" fillId="0" borderId="25" xfId="3" applyFont="1" applyBorder="1" applyAlignment="1">
      <alignment wrapText="1"/>
    </xf>
    <xf numFmtId="0" fontId="20" fillId="10" borderId="0" xfId="3" applyFont="1" applyFill="1" applyAlignment="1">
      <alignment horizontal="center" vertical="center" wrapText="1"/>
    </xf>
    <xf numFmtId="0" fontId="3" fillId="0" borderId="0" xfId="0" applyFont="1" applyAlignment="1">
      <alignment wrapText="1"/>
    </xf>
    <xf numFmtId="0" fontId="26" fillId="11" borderId="21" xfId="0" applyFont="1" applyFill="1" applyBorder="1" applyAlignment="1">
      <alignment horizontal="center" vertical="center" textRotation="90"/>
    </xf>
    <xf numFmtId="0" fontId="3" fillId="0" borderId="0" xfId="3" applyAlignment="1">
      <alignment horizontal="center" vertical="center"/>
    </xf>
    <xf numFmtId="0" fontId="28" fillId="14" borderId="0" xfId="0" applyFont="1" applyFill="1" applyAlignment="1">
      <alignment horizontal="center" vertical="center" wrapText="1"/>
    </xf>
    <xf numFmtId="0" fontId="29" fillId="0" borderId="0" xfId="3" applyFont="1"/>
    <xf numFmtId="0" fontId="0" fillId="0" borderId="0" xfId="0" applyAlignment="1">
      <alignment horizontal="center"/>
    </xf>
    <xf numFmtId="0" fontId="24" fillId="12" borderId="21" xfId="0" applyFont="1" applyFill="1" applyBorder="1" applyAlignment="1">
      <alignment horizontal="center" vertical="center" textRotation="90"/>
    </xf>
    <xf numFmtId="0" fontId="27" fillId="4" borderId="0" xfId="0" applyFont="1" applyFill="1" applyAlignment="1">
      <alignment horizontal="center" vertical="center" textRotation="90"/>
    </xf>
    <xf numFmtId="0" fontId="10" fillId="0" borderId="22" xfId="3" applyFont="1" applyBorder="1" applyAlignment="1">
      <alignment horizontal="center" vertical="center" wrapText="1"/>
    </xf>
    <xf numFmtId="0" fontId="10" fillId="0" borderId="0" xfId="3" applyFont="1" applyAlignment="1">
      <alignment horizontal="center" vertical="center" wrapText="1"/>
    </xf>
    <xf numFmtId="0" fontId="10" fillId="0" borderId="0" xfId="3" applyFont="1" applyAlignment="1">
      <alignment horizontal="left" wrapText="1"/>
    </xf>
    <xf numFmtId="0" fontId="10" fillId="0" borderId="17" xfId="3" applyFont="1" applyBorder="1" applyAlignment="1">
      <alignment wrapText="1"/>
    </xf>
    <xf numFmtId="0" fontId="19" fillId="4" borderId="18" xfId="3" applyFont="1" applyFill="1" applyBorder="1" applyAlignment="1">
      <alignment horizontal="center" wrapText="1"/>
    </xf>
    <xf numFmtId="0" fontId="0" fillId="0" borderId="21" xfId="0" applyBorder="1" applyAlignment="1">
      <alignment horizontal="center"/>
    </xf>
    <xf numFmtId="0" fontId="10" fillId="0" borderId="0" xfId="3" applyFont="1" applyAlignment="1">
      <alignment horizontal="center" wrapText="1"/>
    </xf>
    <xf numFmtId="0" fontId="24" fillId="12" borderId="0" xfId="0" applyFont="1" applyFill="1" applyAlignment="1">
      <alignment vertical="center" textRotation="90"/>
    </xf>
    <xf numFmtId="0" fontId="24" fillId="12" borderId="0" xfId="0" applyFont="1" applyFill="1" applyAlignment="1">
      <alignment horizontal="center" vertical="center" textRotation="90"/>
    </xf>
    <xf numFmtId="0" fontId="3" fillId="0" borderId="0" xfId="3" applyAlignment="1">
      <alignment wrapText="1"/>
    </xf>
    <xf numFmtId="0" fontId="3" fillId="0" borderId="0" xfId="3" applyAlignment="1">
      <alignment textRotation="90" wrapText="1"/>
    </xf>
    <xf numFmtId="0" fontId="3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35" fillId="3" borderId="30" xfId="0" applyFont="1" applyFill="1" applyBorder="1" applyAlignment="1">
      <alignment vertical="center"/>
    </xf>
    <xf numFmtId="0" fontId="10" fillId="3" borderId="30" xfId="0" applyFont="1" applyFill="1" applyBorder="1" applyAlignment="1">
      <alignment vertical="center"/>
    </xf>
    <xf numFmtId="0" fontId="10" fillId="3" borderId="36" xfId="0" applyFont="1" applyFill="1" applyBorder="1" applyAlignment="1">
      <alignment vertical="center"/>
    </xf>
    <xf numFmtId="0" fontId="10" fillId="3" borderId="21" xfId="0" applyFont="1" applyFill="1" applyBorder="1" applyAlignment="1">
      <alignment horizontal="left" vertical="center"/>
    </xf>
    <xf numFmtId="0" fontId="10" fillId="15" borderId="0" xfId="0" applyFont="1" applyFill="1" applyAlignment="1">
      <alignment vertical="center"/>
    </xf>
    <xf numFmtId="0" fontId="10" fillId="3" borderId="0" xfId="0" applyFont="1" applyFill="1" applyAlignment="1">
      <alignment horizontal="left" vertical="center"/>
    </xf>
    <xf numFmtId="0" fontId="35" fillId="8" borderId="30" xfId="0" applyFont="1" applyFill="1" applyBorder="1" applyAlignment="1">
      <alignment vertical="center"/>
    </xf>
    <xf numFmtId="0" fontId="10" fillId="8" borderId="30" xfId="0" applyFont="1" applyFill="1" applyBorder="1" applyAlignment="1">
      <alignment vertical="center"/>
    </xf>
    <xf numFmtId="0" fontId="10" fillId="8" borderId="36" xfId="0" applyFont="1" applyFill="1" applyBorder="1" applyAlignment="1">
      <alignment vertical="center"/>
    </xf>
    <xf numFmtId="0" fontId="10" fillId="8" borderId="21" xfId="0" applyFont="1" applyFill="1" applyBorder="1" applyAlignment="1">
      <alignment horizontal="left" vertical="center"/>
    </xf>
    <xf numFmtId="0" fontId="10" fillId="8" borderId="0" xfId="0" applyFont="1" applyFill="1" applyAlignment="1">
      <alignment horizontal="left" vertical="center"/>
    </xf>
    <xf numFmtId="0" fontId="35" fillId="13" borderId="30" xfId="0" applyFont="1" applyFill="1" applyBorder="1"/>
    <xf numFmtId="0" fontId="10" fillId="13" borderId="30" xfId="0" applyFont="1" applyFill="1" applyBorder="1" applyAlignment="1">
      <alignment vertical="center"/>
    </xf>
    <xf numFmtId="0" fontId="10" fillId="13" borderId="36" xfId="0" applyFont="1" applyFill="1" applyBorder="1" applyAlignment="1">
      <alignment vertical="center"/>
    </xf>
    <xf numFmtId="0" fontId="10" fillId="13" borderId="21" xfId="0" applyFont="1" applyFill="1" applyBorder="1" applyAlignment="1">
      <alignment vertical="center"/>
    </xf>
    <xf numFmtId="0" fontId="10" fillId="13" borderId="29" xfId="0" applyFont="1" applyFill="1" applyBorder="1" applyAlignment="1">
      <alignment vertical="center"/>
    </xf>
    <xf numFmtId="0" fontId="35" fillId="13" borderId="30" xfId="0" applyFont="1" applyFill="1" applyBorder="1" applyAlignment="1">
      <alignment vertical="center"/>
    </xf>
    <xf numFmtId="0" fontId="10" fillId="13" borderId="0" xfId="0" applyFont="1" applyFill="1" applyAlignment="1">
      <alignment horizontal="left" vertical="center"/>
    </xf>
    <xf numFmtId="0" fontId="10" fillId="13" borderId="21" xfId="0" applyFont="1" applyFill="1" applyBorder="1" applyAlignment="1">
      <alignment horizontal="left" vertical="center"/>
    </xf>
    <xf numFmtId="0" fontId="10" fillId="0" borderId="0" xfId="0" applyFont="1" applyAlignment="1">
      <alignment vertical="center"/>
    </xf>
    <xf numFmtId="0" fontId="36" fillId="0" borderId="34" xfId="0" applyFont="1" applyBorder="1" applyAlignment="1">
      <alignment vertical="center" wrapText="1"/>
    </xf>
    <xf numFmtId="0" fontId="36" fillId="0" borderId="0" xfId="0" applyFont="1" applyAlignment="1">
      <alignment horizontal="left" vertical="center" wrapText="1"/>
    </xf>
    <xf numFmtId="0" fontId="37" fillId="0" borderId="0" xfId="0" applyFont="1" applyAlignment="1">
      <alignment horizontal="left" vertical="center" wrapText="1"/>
    </xf>
    <xf numFmtId="0" fontId="10" fillId="8" borderId="24" xfId="0" applyFont="1" applyFill="1" applyBorder="1" applyAlignment="1">
      <alignment horizontal="left" vertical="center" wrapText="1"/>
    </xf>
    <xf numFmtId="0" fontId="10" fillId="3" borderId="24" xfId="0" applyFont="1" applyFill="1" applyBorder="1" applyAlignment="1">
      <alignment horizontal="left" vertical="center" wrapText="1"/>
    </xf>
    <xf numFmtId="0" fontId="10" fillId="13" borderId="24" xfId="0" applyFont="1" applyFill="1" applyBorder="1" applyAlignment="1">
      <alignment horizontal="left" vertical="center" wrapText="1"/>
    </xf>
    <xf numFmtId="0" fontId="10" fillId="8" borderId="22" xfId="0" applyFont="1" applyFill="1" applyBorder="1" applyAlignment="1">
      <alignment horizontal="left" vertical="center" wrapText="1"/>
    </xf>
    <xf numFmtId="0" fontId="10" fillId="3" borderId="22" xfId="0" applyFont="1" applyFill="1" applyBorder="1" applyAlignment="1">
      <alignment horizontal="left" vertical="center" wrapText="1"/>
    </xf>
    <xf numFmtId="0" fontId="10" fillId="13" borderId="22" xfId="0" applyFont="1" applyFill="1" applyBorder="1" applyAlignment="1">
      <alignment horizontal="left" vertical="center" wrapText="1"/>
    </xf>
    <xf numFmtId="0" fontId="10" fillId="8" borderId="25" xfId="0" applyFont="1" applyFill="1" applyBorder="1" applyAlignment="1">
      <alignment horizontal="left" vertical="center" wrapText="1"/>
    </xf>
    <xf numFmtId="0" fontId="10" fillId="3" borderId="25" xfId="0" applyFont="1" applyFill="1" applyBorder="1" applyAlignment="1">
      <alignment horizontal="left" vertical="center" wrapText="1"/>
    </xf>
    <xf numFmtId="0" fontId="10" fillId="13" borderId="25" xfId="0" applyFont="1" applyFill="1" applyBorder="1" applyAlignment="1">
      <alignment horizontal="left" vertical="center" wrapText="1"/>
    </xf>
    <xf numFmtId="0" fontId="10" fillId="0" borderId="39" xfId="0" applyFont="1" applyBorder="1" applyAlignment="1">
      <alignment vertical="center"/>
    </xf>
    <xf numFmtId="0" fontId="10" fillId="0" borderId="26" xfId="0" applyFont="1" applyBorder="1" applyAlignment="1">
      <alignment vertical="center"/>
    </xf>
    <xf numFmtId="0" fontId="10" fillId="0" borderId="0" xfId="0" applyFont="1" applyAlignment="1">
      <alignment horizontal="left" vertical="center"/>
    </xf>
    <xf numFmtId="0" fontId="10" fillId="3" borderId="0" xfId="0" applyFont="1" applyFill="1" applyAlignment="1">
      <alignment vertical="center"/>
    </xf>
    <xf numFmtId="0" fontId="10" fillId="3" borderId="21" xfId="0" applyFont="1" applyFill="1" applyBorder="1" applyAlignment="1">
      <alignment vertical="center"/>
    </xf>
    <xf numFmtId="0" fontId="10" fillId="8" borderId="0" xfId="0" applyFont="1" applyFill="1" applyAlignment="1">
      <alignment vertical="center"/>
    </xf>
    <xf numFmtId="0" fontId="10" fillId="8" borderId="21" xfId="0" applyFont="1" applyFill="1" applyBorder="1" applyAlignment="1">
      <alignment vertical="center"/>
    </xf>
    <xf numFmtId="0" fontId="10" fillId="13" borderId="0" xfId="0" applyFont="1" applyFill="1" applyAlignment="1">
      <alignment vertical="center"/>
    </xf>
    <xf numFmtId="0" fontId="10" fillId="3" borderId="28" xfId="0" applyFont="1" applyFill="1" applyBorder="1" applyAlignment="1">
      <alignment vertical="center"/>
    </xf>
    <xf numFmtId="0" fontId="10" fillId="3" borderId="29" xfId="0" applyFont="1" applyFill="1" applyBorder="1" applyAlignment="1">
      <alignment vertical="center"/>
    </xf>
    <xf numFmtId="0" fontId="10" fillId="8" borderId="28" xfId="0" applyFont="1" applyFill="1" applyBorder="1" applyAlignment="1">
      <alignment vertical="center"/>
    </xf>
    <xf numFmtId="0" fontId="10" fillId="8" borderId="29" xfId="0" applyFont="1" applyFill="1" applyBorder="1" applyAlignment="1">
      <alignment vertical="center"/>
    </xf>
    <xf numFmtId="0" fontId="10" fillId="13" borderId="0" xfId="0" applyFont="1" applyFill="1" applyAlignment="1">
      <alignment vertical="center" wrapText="1"/>
    </xf>
    <xf numFmtId="0" fontId="10" fillId="13" borderId="28" xfId="0" applyFont="1" applyFill="1" applyBorder="1" applyAlignment="1">
      <alignment vertical="center" wrapText="1"/>
    </xf>
    <xf numFmtId="0" fontId="10" fillId="13" borderId="21" xfId="0" applyFont="1" applyFill="1" applyBorder="1" applyAlignment="1">
      <alignment vertical="center" wrapText="1"/>
    </xf>
    <xf numFmtId="0" fontId="10" fillId="13" borderId="29" xfId="0" applyFont="1" applyFill="1" applyBorder="1" applyAlignment="1">
      <alignment vertical="center" wrapText="1"/>
    </xf>
    <xf numFmtId="0" fontId="38" fillId="0" borderId="0" xfId="0" applyFont="1" applyAlignment="1">
      <alignment vertical="center" wrapText="1"/>
    </xf>
    <xf numFmtId="0" fontId="39" fillId="0" borderId="0" xfId="3" applyFont="1"/>
    <xf numFmtId="0" fontId="38" fillId="3" borderId="0" xfId="0" applyFont="1" applyFill="1" applyAlignment="1">
      <alignment horizontal="left" vertical="center"/>
    </xf>
    <xf numFmtId="0" fontId="38" fillId="15" borderId="0" xfId="0" applyFont="1" applyFill="1" applyAlignment="1">
      <alignment vertical="center"/>
    </xf>
    <xf numFmtId="0" fontId="38" fillId="8" borderId="0" xfId="0" applyFont="1" applyFill="1" applyAlignment="1">
      <alignment horizontal="left" vertical="center"/>
    </xf>
    <xf numFmtId="0" fontId="38" fillId="13" borderId="0" xfId="0" applyFont="1" applyFill="1" applyAlignment="1">
      <alignment horizontal="left" vertical="center"/>
    </xf>
    <xf numFmtId="0" fontId="38" fillId="13" borderId="0" xfId="0" applyFont="1" applyFill="1" applyAlignment="1">
      <alignment vertical="center"/>
    </xf>
    <xf numFmtId="0" fontId="34" fillId="12" borderId="0" xfId="0" applyFont="1" applyFill="1" applyAlignment="1">
      <alignment horizontal="center" vertical="center" textRotation="90"/>
    </xf>
    <xf numFmtId="0" fontId="34" fillId="12" borderId="27" xfId="0" applyFont="1" applyFill="1" applyBorder="1" applyAlignment="1">
      <alignment vertical="center" textRotation="90"/>
    </xf>
    <xf numFmtId="0" fontId="34" fillId="12" borderId="0" xfId="0" applyFont="1" applyFill="1" applyAlignment="1">
      <alignment vertical="center" textRotation="90"/>
    </xf>
    <xf numFmtId="0" fontId="34" fillId="11" borderId="17" xfId="0" applyFont="1" applyFill="1" applyBorder="1" applyAlignment="1">
      <alignment vertical="center" textRotation="90"/>
    </xf>
    <xf numFmtId="0" fontId="34" fillId="11" borderId="0" xfId="0" applyFont="1" applyFill="1" applyAlignment="1">
      <alignment vertical="center" textRotation="90"/>
    </xf>
    <xf numFmtId="0" fontId="34" fillId="11" borderId="21" xfId="0" applyFont="1" applyFill="1" applyBorder="1" applyAlignment="1">
      <alignment vertical="center" textRotation="90"/>
    </xf>
    <xf numFmtId="0" fontId="32" fillId="11" borderId="21" xfId="0" applyFont="1" applyFill="1" applyBorder="1" applyAlignment="1">
      <alignment horizontal="center" vertical="center" textRotation="90" wrapText="1"/>
    </xf>
    <xf numFmtId="0" fontId="24" fillId="11" borderId="21" xfId="0" applyFont="1" applyFill="1" applyBorder="1" applyAlignment="1">
      <alignment horizontal="center" vertical="center" textRotation="90"/>
    </xf>
    <xf numFmtId="0" fontId="34" fillId="12" borderId="21" xfId="0" applyFont="1" applyFill="1" applyBorder="1" applyAlignment="1">
      <alignment horizontal="center" vertical="center" textRotation="90"/>
    </xf>
    <xf numFmtId="0" fontId="24" fillId="11" borderId="0" xfId="0" applyFont="1" applyFill="1" applyAlignment="1">
      <alignment horizontal="center" vertical="center" textRotation="90"/>
    </xf>
    <xf numFmtId="0" fontId="32" fillId="11" borderId="0" xfId="0" applyFont="1" applyFill="1" applyAlignment="1">
      <alignment horizontal="center" vertical="center" textRotation="90" wrapText="1"/>
    </xf>
    <xf numFmtId="0" fontId="20" fillId="5" borderId="40" xfId="1" applyFont="1" applyBorder="1" applyAlignment="1">
      <alignment horizontal="center" vertical="center" wrapText="1"/>
    </xf>
    <xf numFmtId="0" fontId="3" fillId="0" borderId="39" xfId="0" applyFont="1" applyBorder="1" applyAlignment="1">
      <alignment vertical="center"/>
    </xf>
    <xf numFmtId="0" fontId="3" fillId="0" borderId="27" xfId="0" applyFont="1" applyBorder="1" applyAlignment="1">
      <alignment vertical="center"/>
    </xf>
    <xf numFmtId="0" fontId="3" fillId="0" borderId="27" xfId="0" applyFont="1" applyBorder="1" applyAlignment="1">
      <alignment vertical="center" wrapText="1"/>
    </xf>
    <xf numFmtId="0" fontId="3" fillId="0" borderId="36" xfId="0" applyFont="1" applyBorder="1" applyAlignment="1">
      <alignment vertical="center" wrapText="1"/>
    </xf>
    <xf numFmtId="0" fontId="3" fillId="0" borderId="26" xfId="0" applyFont="1" applyBorder="1" applyAlignment="1">
      <alignment vertical="center"/>
    </xf>
    <xf numFmtId="0" fontId="20" fillId="5" borderId="15" xfId="1" applyFont="1" applyBorder="1" applyAlignment="1">
      <alignment horizontal="center" vertical="center" wrapText="1"/>
    </xf>
    <xf numFmtId="0" fontId="3" fillId="0" borderId="21" xfId="0" applyFont="1" applyBorder="1" applyAlignment="1">
      <alignment vertical="center"/>
    </xf>
    <xf numFmtId="0" fontId="3" fillId="0" borderId="21" xfId="0" applyFont="1" applyBorder="1" applyAlignment="1">
      <alignment wrapText="1"/>
    </xf>
    <xf numFmtId="0" fontId="3" fillId="0" borderId="21" xfId="0" applyFont="1" applyBorder="1" applyAlignment="1">
      <alignment vertical="center" wrapText="1"/>
    </xf>
    <xf numFmtId="0" fontId="3" fillId="0" borderId="29" xfId="0" applyFont="1" applyBorder="1" applyAlignment="1">
      <alignment vertical="center" wrapText="1"/>
    </xf>
    <xf numFmtId="0" fontId="13" fillId="0" borderId="39" xfId="0" applyFont="1" applyBorder="1" applyAlignment="1">
      <alignment vertical="center"/>
    </xf>
    <xf numFmtId="0" fontId="38" fillId="16" borderId="0" xfId="3" applyFont="1" applyFill="1"/>
    <xf numFmtId="0" fontId="40" fillId="16" borderId="0" xfId="3" applyFont="1" applyFill="1" applyAlignment="1">
      <alignment horizontal="center" vertical="center" wrapText="1"/>
    </xf>
    <xf numFmtId="0" fontId="39" fillId="16" borderId="0" xfId="3" applyFont="1" applyFill="1" applyAlignment="1">
      <alignment horizontal="center" vertical="center"/>
    </xf>
    <xf numFmtId="0" fontId="38" fillId="16" borderId="0" xfId="3" applyFont="1" applyFill="1" applyAlignment="1">
      <alignment horizontal="center" vertical="center"/>
    </xf>
    <xf numFmtId="0" fontId="3" fillId="0" borderId="0" xfId="3" applyAlignment="1">
      <alignment horizontal="left" vertical="center" wrapText="1"/>
    </xf>
    <xf numFmtId="0" fontId="33" fillId="16" borderId="23" xfId="3" applyFont="1" applyFill="1" applyBorder="1" applyAlignment="1">
      <alignment vertical="center"/>
    </xf>
    <xf numFmtId="0" fontId="20" fillId="4" borderId="24" xfId="3" applyFont="1" applyFill="1" applyBorder="1" applyAlignment="1">
      <alignment horizontal="center" vertical="center" wrapText="1"/>
    </xf>
    <xf numFmtId="0" fontId="3" fillId="0" borderId="24" xfId="3" applyBorder="1" applyAlignment="1">
      <alignment horizontal="center" vertical="center"/>
    </xf>
    <xf numFmtId="0" fontId="20" fillId="10" borderId="24" xfId="3" applyFont="1" applyFill="1" applyBorder="1" applyAlignment="1">
      <alignment horizontal="center" vertical="center" wrapText="1"/>
    </xf>
    <xf numFmtId="0" fontId="10" fillId="0" borderId="24" xfId="3" applyFont="1" applyBorder="1" applyAlignment="1">
      <alignment horizontal="center" vertical="center"/>
    </xf>
    <xf numFmtId="0" fontId="10" fillId="0" borderId="25" xfId="3" applyFont="1" applyBorder="1" applyAlignment="1">
      <alignment horizontal="center" vertical="center"/>
    </xf>
    <xf numFmtId="0" fontId="41" fillId="14" borderId="0" xfId="0" applyFont="1" applyFill="1" applyAlignment="1">
      <alignment horizontal="center" vertical="center" wrapText="1"/>
    </xf>
    <xf numFmtId="0" fontId="12" fillId="0" borderId="0" xfId="3" applyFont="1"/>
    <xf numFmtId="0" fontId="3" fillId="0" borderId="0" xfId="3" applyAlignment="1">
      <alignment horizontal="center"/>
    </xf>
    <xf numFmtId="49" fontId="10" fillId="0" borderId="0" xfId="3" applyNumberFormat="1" applyFont="1" applyAlignment="1">
      <alignment horizontal="center" wrapText="1"/>
    </xf>
    <xf numFmtId="0" fontId="19" fillId="4" borderId="18" xfId="3" applyFont="1" applyFill="1" applyBorder="1" applyAlignment="1">
      <alignment vertical="center"/>
    </xf>
    <xf numFmtId="0" fontId="0" fillId="0" borderId="0" xfId="0" applyAlignment="1">
      <alignment horizontal="center" vertical="top" wrapText="1"/>
    </xf>
    <xf numFmtId="0" fontId="3" fillId="0" borderId="0" xfId="3" applyAlignment="1">
      <alignment horizontal="center" vertical="center" wrapText="1"/>
    </xf>
    <xf numFmtId="0" fontId="13" fillId="0" borderId="0" xfId="0" applyFont="1" applyAlignment="1">
      <alignment wrapText="1"/>
    </xf>
    <xf numFmtId="0" fontId="30" fillId="4" borderId="0" xfId="3" applyFont="1" applyFill="1" applyAlignment="1">
      <alignment horizontal="center"/>
    </xf>
    <xf numFmtId="0" fontId="12" fillId="0" borderId="34" xfId="3" applyFont="1" applyBorder="1" applyAlignment="1">
      <alignment horizontal="left" vertical="center"/>
    </xf>
    <xf numFmtId="0" fontId="12" fillId="0" borderId="30" xfId="3" applyFont="1" applyBorder="1" applyAlignment="1">
      <alignment horizontal="left" vertical="center"/>
    </xf>
    <xf numFmtId="0" fontId="12" fillId="0" borderId="35" xfId="3" applyFont="1" applyBorder="1" applyAlignment="1">
      <alignment horizontal="left" vertical="center"/>
    </xf>
    <xf numFmtId="0" fontId="31" fillId="4" borderId="0" xfId="3" applyFont="1" applyFill="1" applyAlignment="1">
      <alignment horizontal="center"/>
    </xf>
    <xf numFmtId="0" fontId="30" fillId="18" borderId="0" xfId="3" applyFont="1" applyFill="1" applyAlignment="1">
      <alignment horizontal="center"/>
    </xf>
    <xf numFmtId="0" fontId="30" fillId="17" borderId="0" xfId="3" applyFont="1" applyFill="1" applyAlignment="1">
      <alignment horizontal="center"/>
    </xf>
    <xf numFmtId="0" fontId="12" fillId="0" borderId="34" xfId="3" applyFont="1" applyBorder="1" applyAlignment="1">
      <alignment horizontal="center"/>
    </xf>
    <xf numFmtId="0" fontId="12" fillId="0" borderId="30" xfId="3" applyFont="1" applyBorder="1" applyAlignment="1">
      <alignment horizontal="center"/>
    </xf>
    <xf numFmtId="0" fontId="12" fillId="0" borderId="35" xfId="3" applyFont="1" applyBorder="1" applyAlignment="1">
      <alignment horizontal="center"/>
    </xf>
    <xf numFmtId="0" fontId="30" fillId="4" borderId="0" xfId="3" applyFont="1" applyFill="1" applyAlignment="1">
      <alignment horizontal="left"/>
    </xf>
    <xf numFmtId="0" fontId="19" fillId="4" borderId="18" xfId="3" applyFont="1" applyFill="1" applyBorder="1" applyAlignment="1">
      <alignment horizontal="center" vertical="center"/>
    </xf>
    <xf numFmtId="0" fontId="19" fillId="4" borderId="19" xfId="3" applyFont="1" applyFill="1" applyBorder="1" applyAlignment="1">
      <alignment horizontal="center" vertical="center"/>
    </xf>
    <xf numFmtId="0" fontId="10" fillId="0" borderId="0" xfId="3" applyFont="1" applyAlignment="1">
      <alignment horizontal="left" wrapText="1"/>
    </xf>
    <xf numFmtId="0" fontId="10" fillId="0" borderId="0" xfId="3" applyFont="1" applyAlignment="1">
      <alignment horizontal="center" wrapText="1"/>
    </xf>
    <xf numFmtId="0" fontId="10" fillId="0" borderId="0" xfId="3" applyFont="1" applyAlignment="1">
      <alignment horizontal="left" vertical="center" wrapText="1"/>
    </xf>
    <xf numFmtId="0" fontId="27" fillId="4" borderId="0" xfId="0" applyFont="1" applyFill="1" applyAlignment="1">
      <alignment horizontal="center" vertical="center"/>
    </xf>
    <xf numFmtId="0" fontId="10" fillId="0" borderId="0" xfId="3" applyFont="1" applyAlignment="1">
      <alignment horizontal="left"/>
    </xf>
    <xf numFmtId="0" fontId="19" fillId="4" borderId="0" xfId="3" applyFont="1" applyFill="1" applyAlignment="1">
      <alignment horizontal="center" vertical="center"/>
    </xf>
    <xf numFmtId="0" fontId="10" fillId="8" borderId="21" xfId="0" applyFont="1" applyFill="1" applyBorder="1" applyAlignment="1">
      <alignment horizontal="left" vertical="center"/>
    </xf>
    <xf numFmtId="0" fontId="10" fillId="8" borderId="29" xfId="0" applyFont="1" applyFill="1" applyBorder="1" applyAlignment="1">
      <alignment horizontal="left" vertical="center"/>
    </xf>
    <xf numFmtId="0" fontId="37" fillId="0" borderId="30" xfId="0" applyFont="1" applyBorder="1" applyAlignment="1">
      <alignment horizontal="left" vertical="center" wrapText="1"/>
    </xf>
    <xf numFmtId="0" fontId="37" fillId="0" borderId="35" xfId="0" applyFont="1" applyBorder="1" applyAlignment="1">
      <alignment horizontal="left" vertical="center" wrapText="1"/>
    </xf>
    <xf numFmtId="0" fontId="10" fillId="0" borderId="28" xfId="0" applyFont="1" applyBorder="1" applyAlignment="1">
      <alignment horizontal="center" vertical="center"/>
    </xf>
    <xf numFmtId="0" fontId="10" fillId="0" borderId="21" xfId="0" applyFont="1" applyBorder="1" applyAlignment="1">
      <alignment horizontal="center" vertical="center"/>
    </xf>
    <xf numFmtId="0" fontId="19" fillId="4" borderId="36" xfId="3" applyFont="1" applyFill="1" applyBorder="1" applyAlignment="1">
      <alignment horizontal="center" vertical="center" textRotation="90" wrapText="1"/>
    </xf>
    <xf numFmtId="0" fontId="19" fillId="4" borderId="28" xfId="3" applyFont="1" applyFill="1" applyBorder="1" applyAlignment="1">
      <alignment horizontal="center" vertical="center" textRotation="90" wrapText="1"/>
    </xf>
    <xf numFmtId="0" fontId="19" fillId="4" borderId="37" xfId="3" applyFont="1" applyFill="1" applyBorder="1" applyAlignment="1">
      <alignment horizontal="center" vertical="center" textRotation="90" wrapText="1"/>
    </xf>
    <xf numFmtId="0" fontId="19" fillId="4" borderId="38" xfId="3" applyFont="1" applyFill="1" applyBorder="1" applyAlignment="1">
      <alignment horizontal="center" vertical="center" textRotation="90" wrapText="1"/>
    </xf>
    <xf numFmtId="0" fontId="10" fillId="3" borderId="21" xfId="0" applyFont="1" applyFill="1" applyBorder="1" applyAlignment="1">
      <alignment horizontal="left" vertical="center"/>
    </xf>
    <xf numFmtId="0" fontId="10" fillId="3" borderId="29" xfId="0" applyFont="1" applyFill="1" applyBorder="1" applyAlignment="1">
      <alignment horizontal="left" vertical="center"/>
    </xf>
    <xf numFmtId="0" fontId="3" fillId="0" borderId="23" xfId="3" applyBorder="1" applyAlignment="1">
      <alignment horizontal="left" vertical="center"/>
    </xf>
    <xf numFmtId="0" fontId="3" fillId="0" borderId="25" xfId="3" applyBorder="1" applyAlignment="1">
      <alignment horizontal="left" vertical="center"/>
    </xf>
    <xf numFmtId="0" fontId="10" fillId="0" borderId="23" xfId="3" applyFont="1" applyBorder="1" applyAlignment="1">
      <alignment horizontal="center" wrapText="1"/>
    </xf>
    <xf numFmtId="0" fontId="10" fillId="0" borderId="25" xfId="3" applyFont="1" applyBorder="1" applyAlignment="1">
      <alignment horizontal="center" wrapText="1"/>
    </xf>
    <xf numFmtId="0" fontId="3" fillId="0" borderId="23" xfId="3" applyBorder="1" applyAlignment="1">
      <alignment horizontal="left"/>
    </xf>
    <xf numFmtId="0" fontId="3" fillId="0" borderId="25" xfId="3" applyBorder="1" applyAlignment="1">
      <alignment horizontal="left"/>
    </xf>
    <xf numFmtId="0" fontId="12" fillId="0" borderId="23" xfId="3" applyFont="1" applyBorder="1" applyAlignment="1">
      <alignment horizontal="left" wrapText="1"/>
    </xf>
    <xf numFmtId="0" fontId="12" fillId="0" borderId="25" xfId="3" applyFont="1" applyBorder="1" applyAlignment="1">
      <alignment horizontal="left" wrapText="1"/>
    </xf>
    <xf numFmtId="0" fontId="3" fillId="0" borderId="23" xfId="3" applyBorder="1" applyAlignment="1">
      <alignment horizontal="center" vertical="center"/>
    </xf>
    <xf numFmtId="0" fontId="3" fillId="0" borderId="25" xfId="3" applyBorder="1" applyAlignment="1">
      <alignment horizontal="center" vertical="center"/>
    </xf>
    <xf numFmtId="0" fontId="3" fillId="0" borderId="0" xfId="3" applyAlignment="1">
      <alignment horizontal="center" textRotation="90" wrapText="1"/>
    </xf>
  </cellXfs>
  <cellStyles count="5">
    <cellStyle name="Formatvorlage 1" xfId="1" xr:uid="{63CE129B-66C2-F140-81DA-D03C39084280}"/>
    <cellStyle name="Link" xfId="4" builtinId="8"/>
    <cellStyle name="Standard" xfId="0" builtinId="0"/>
    <cellStyle name="Standard 2" xfId="2" xr:uid="{69F7BA79-CD4D-CE43-A415-3D413F5463CD}"/>
    <cellStyle name="Standard 3" xfId="3" xr:uid="{63300CD0-8586-8D44-A7D2-57B5A6A6E2DE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333333"/>
      <rgbColor rgb="00FFFFFF"/>
      <rgbColor rgb="00999999"/>
      <rgbColor rgb="00FFCC66"/>
      <rgbColor rgb="00CC9900"/>
      <rgbColor rgb="0099CCFF"/>
      <rgbColor rgb="00CCCCCC"/>
      <rgbColor rgb="00CCFF99"/>
      <rgbColor rgb="00666666"/>
      <rgbColor rgb="00CC6600"/>
      <rgbColor rgb="00996600"/>
      <rgbColor rgb="00336699"/>
      <rgbColor rgb="00A0B6C0"/>
      <rgbColor rgb="00669933"/>
      <rgbColor rgb="00D0D3DA"/>
      <rgbColor rgb="00949EAA"/>
      <rgbColor rgb="00CCCCCC"/>
      <rgbColor rgb="00FF9966"/>
      <rgbColor rgb="0099CCFF"/>
      <rgbColor rgb="00FFCC66"/>
      <rgbColor rgb="00FFFF66"/>
      <rgbColor rgb="00CCFF99"/>
      <rgbColor rgb="00CAD6DA"/>
      <rgbColor rgb="00D0D3DA"/>
      <rgbColor rgb="00666666"/>
      <rgbColor rgb="00CC3300"/>
      <rgbColor rgb="00336699"/>
      <rgbColor rgb="00CC6600"/>
      <rgbColor rgb="00669933"/>
      <rgbColor rgb="00CC9900"/>
      <rgbColor rgb="00889EA7"/>
      <rgbColor rgb="00949EAA"/>
      <rgbColor rgb="00FFFF66"/>
      <rgbColor rgb="00E6FFCD"/>
      <rgbColor rgb="00FFE8B9"/>
      <rgbColor rgb="00C9E4FF"/>
      <rgbColor rgb="00FFFFB3"/>
      <rgbColor rgb="00E4E4E4"/>
      <rgbColor rgb="00DCE8EC"/>
      <rgbColor rgb="00FFD0B9"/>
      <rgbColor rgb="00FFCC00"/>
      <rgbColor rgb="0099CC66"/>
      <rgbColor rgb="006699CC"/>
      <rgbColor rgb="00FF9966"/>
      <rgbColor rgb="00FF6633"/>
      <rgbColor rgb="00CC3300"/>
      <rgbColor rgb="00889EA7"/>
      <rgbColor rgb="00AFB4BE"/>
      <rgbColor rgb="00006600"/>
      <rgbColor rgb="00FF9900"/>
      <rgbColor rgb="00993300"/>
      <rgbColor rgb="00003399"/>
      <rgbColor rgb="00990000"/>
      <rgbColor rgb="00CAD6DA"/>
      <rgbColor rgb="00009999"/>
      <rgbColor rgb="00333333"/>
    </indexedColors>
    <mruColors>
      <color rgb="FF679B1D"/>
      <color rgb="FFEB690B"/>
      <color rgb="FFCEE741"/>
      <color rgb="FFDFDFD7"/>
      <color rgb="FF0381A3"/>
      <color rgb="FFFEF445"/>
      <color rgb="FF7EB2AD"/>
      <color rgb="FFCDCCA3"/>
      <color rgb="FFFFD0B9"/>
      <color rgb="FF4EA7B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microsoft.com/office/2017/10/relationships/person" Target="persons/perso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Relationship Id="rId35" Type="http://schemas.openxmlformats.org/officeDocument/2006/relationships/customXml" Target="../customXml/item2.xml"/><Relationship Id="rId8" Type="http://schemas.openxmlformats.org/officeDocument/2006/relationships/worksheet" Target="worksheets/sheet8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strRef>
              <c:f>'Funktion-Kosten Diagramm'!$B$2</c:f>
              <c:strCache>
                <c:ptCount val="1"/>
                <c:pt idx="0">
                  <c:v>Permanentmagnete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127000">
                <a:solidFill>
                  <a:schemeClr val="accent1"/>
                </a:solidFill>
              </a:ln>
              <a:effectLst/>
              <a:scene3d>
                <a:camera prst="orthographicFront"/>
                <a:lightRig rig="threePt" dir="t"/>
              </a:scene3d>
              <a:sp3d>
                <a:bevelT w="6350"/>
              </a:sp3d>
            </c:spPr>
          </c:marker>
          <c:xVal>
            <c:numRef>
              <c:f>'Funktion-Kosten Diagramm'!$C$2</c:f>
              <c:numCache>
                <c:formatCode>0.00</c:formatCode>
                <c:ptCount val="1"/>
                <c:pt idx="0">
                  <c:v>6.7567567567567561</c:v>
                </c:pt>
              </c:numCache>
            </c:numRef>
          </c:xVal>
          <c:yVal>
            <c:numRef>
              <c:f>'Funktion-Kosten Diagramm'!$D$2</c:f>
              <c:numCache>
                <c:formatCode>0.00</c:formatCode>
                <c:ptCount val="1"/>
                <c:pt idx="0">
                  <c:v>5.5555555555555554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FD0-3A43-A047-081942B8E51A}"/>
            </c:ext>
          </c:extLst>
        </c:ser>
        <c:ser>
          <c:idx val="1"/>
          <c:order val="1"/>
          <c:tx>
            <c:strRef>
              <c:f>'Funktion-Kosten Diagramm'!$B$3</c:f>
              <c:strCache>
                <c:ptCount val="1"/>
                <c:pt idx="0">
                  <c:v>Schienen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127000">
                <a:solidFill>
                  <a:schemeClr val="accent2"/>
                </a:solidFill>
              </a:ln>
              <a:effectLst/>
            </c:spPr>
          </c:marker>
          <c:xVal>
            <c:numRef>
              <c:f>'Funktion-Kosten Diagramm'!$C$3</c:f>
              <c:numCache>
                <c:formatCode>0.00</c:formatCode>
                <c:ptCount val="1"/>
                <c:pt idx="0">
                  <c:v>9.4594594594594597</c:v>
                </c:pt>
              </c:numCache>
            </c:numRef>
          </c:xVal>
          <c:yVal>
            <c:numRef>
              <c:f>'Funktion-Kosten Diagramm'!$D$3</c:f>
              <c:numCache>
                <c:formatCode>0.00</c:formatCode>
                <c:ptCount val="1"/>
                <c:pt idx="0">
                  <c:v>10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AFD0-3A43-A047-081942B8E51A}"/>
            </c:ext>
          </c:extLst>
        </c:ser>
        <c:ser>
          <c:idx val="2"/>
          <c:order val="2"/>
          <c:tx>
            <c:strRef>
              <c:f>'Funktion-Kosten Diagramm'!$B$4</c:f>
              <c:strCache>
                <c:ptCount val="1"/>
                <c:pt idx="0">
                  <c:v>Stoßverbinder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127000">
                <a:solidFill>
                  <a:schemeClr val="accent3"/>
                </a:solidFill>
              </a:ln>
              <a:effectLst/>
            </c:spPr>
          </c:marker>
          <c:xVal>
            <c:numRef>
              <c:f>'Funktion-Kosten Diagramm'!$C$4</c:f>
              <c:numCache>
                <c:formatCode>0.00</c:formatCode>
                <c:ptCount val="1"/>
                <c:pt idx="0">
                  <c:v>7.8378378378378377</c:v>
                </c:pt>
              </c:numCache>
            </c:numRef>
          </c:xVal>
          <c:yVal>
            <c:numRef>
              <c:f>'Funktion-Kosten Diagramm'!$D$4</c:f>
              <c:numCache>
                <c:formatCode>0.00</c:formatCode>
                <c:ptCount val="1"/>
                <c:pt idx="0">
                  <c:v>3.333333333333333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AFD0-3A43-A047-081942B8E51A}"/>
            </c:ext>
          </c:extLst>
        </c:ser>
        <c:ser>
          <c:idx val="3"/>
          <c:order val="3"/>
          <c:tx>
            <c:strRef>
              <c:f>'Funktion-Kosten Diagramm'!$B$5</c:f>
              <c:strCache>
                <c:ptCount val="1"/>
                <c:pt idx="0">
                  <c:v>Klebstoff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127000">
                <a:solidFill>
                  <a:schemeClr val="accent4"/>
                </a:solidFill>
              </a:ln>
              <a:effectLst/>
            </c:spPr>
          </c:marker>
          <c:xVal>
            <c:numRef>
              <c:f>'Funktion-Kosten Diagramm'!$C$5</c:f>
              <c:numCache>
                <c:formatCode>0.00</c:formatCode>
                <c:ptCount val="1"/>
                <c:pt idx="0">
                  <c:v>10</c:v>
                </c:pt>
              </c:numCache>
            </c:numRef>
          </c:xVal>
          <c:yVal>
            <c:numRef>
              <c:f>'Funktion-Kosten Diagramm'!$D$5</c:f>
              <c:numCache>
                <c:formatCode>0.00</c:formatCode>
                <c:ptCount val="1"/>
                <c:pt idx="0">
                  <c:v>2.2222222222222223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AFD0-3A43-A047-081942B8E51A}"/>
            </c:ext>
          </c:extLst>
        </c:ser>
        <c:ser>
          <c:idx val="4"/>
          <c:order val="4"/>
          <c:tx>
            <c:strRef>
              <c:f>'Funktion-Kosten Diagramm'!$B$6</c:f>
              <c:strCache>
                <c:ptCount val="1"/>
                <c:pt idx="0">
                  <c:v>Abdeckung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127000">
                <a:solidFill>
                  <a:schemeClr val="accent5"/>
                </a:solidFill>
              </a:ln>
              <a:effectLst/>
            </c:spPr>
          </c:marker>
          <c:xVal>
            <c:numRef>
              <c:f>'Funktion-Kosten Diagramm'!$C$6</c:f>
              <c:numCache>
                <c:formatCode>0.00</c:formatCode>
                <c:ptCount val="1"/>
                <c:pt idx="0">
                  <c:v>3.5135135135135136</c:v>
                </c:pt>
              </c:numCache>
            </c:numRef>
          </c:xVal>
          <c:yVal>
            <c:numRef>
              <c:f>'Funktion-Kosten Diagramm'!$D$6</c:f>
              <c:numCache>
                <c:formatCode>0.00</c:formatCode>
                <c:ptCount val="1"/>
                <c:pt idx="0">
                  <c:v>3.333333333333333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AFD0-3A43-A047-081942B8E51A}"/>
            </c:ext>
          </c:extLst>
        </c:ser>
        <c:ser>
          <c:idx val="5"/>
          <c:order val="5"/>
          <c:tx>
            <c:strRef>
              <c:f>'Funktion-Kosten Diagramm'!$B$7</c:f>
              <c:strCache>
                <c:ptCount val="1"/>
                <c:pt idx="0">
                  <c:v>0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127000">
                <a:solidFill>
                  <a:schemeClr val="accent6"/>
                </a:solidFill>
              </a:ln>
              <a:effectLst/>
            </c:spPr>
          </c:marker>
          <c:xVal>
            <c:numRef>
              <c:f>'Funktion-Kosten Diagramm'!$C$7</c:f>
              <c:numCache>
                <c:formatCode>0.00</c:formatCode>
                <c:ptCount val="1"/>
                <c:pt idx="0">
                  <c:v>0</c:v>
                </c:pt>
              </c:numCache>
            </c:numRef>
          </c:xVal>
          <c:yVal>
            <c:numRef>
              <c:f>'Funktion-Kosten Diagramm'!$D$7</c:f>
              <c:numCache>
                <c:formatCode>0.00</c:formatCode>
                <c:ptCount val="1"/>
                <c:pt idx="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AFD0-3A43-A047-081942B8E51A}"/>
            </c:ext>
          </c:extLst>
        </c:ser>
        <c:ser>
          <c:idx val="6"/>
          <c:order val="6"/>
          <c:tx>
            <c:strRef>
              <c:f>'Funktion-Kosten Diagramm'!$B$8</c:f>
              <c:strCache>
                <c:ptCount val="1"/>
                <c:pt idx="0">
                  <c:v>2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127000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xVal>
            <c:numRef>
              <c:f>'Funktion-Kosten Diagramm'!$C$8</c:f>
              <c:numCache>
                <c:formatCode>0.00</c:formatCode>
                <c:ptCount val="1"/>
                <c:pt idx="0">
                  <c:v>0</c:v>
                </c:pt>
              </c:numCache>
            </c:numRef>
          </c:xVal>
          <c:yVal>
            <c:numRef>
              <c:f>'Funktion-Kosten Diagramm'!$D$8</c:f>
              <c:numCache>
                <c:formatCode>0.00</c:formatCode>
                <c:ptCount val="1"/>
                <c:pt idx="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AFD0-3A43-A047-081942B8E51A}"/>
            </c:ext>
          </c:extLst>
        </c:ser>
        <c:ser>
          <c:idx val="7"/>
          <c:order val="7"/>
          <c:tx>
            <c:strRef>
              <c:f>'Funktion-Kosten Diagramm'!$B$9</c:f>
              <c:strCache>
                <c:ptCount val="1"/>
                <c:pt idx="0">
                  <c:v>3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127000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xVal>
            <c:numRef>
              <c:f>'Funktion-Kosten Diagramm'!$C$9</c:f>
              <c:numCache>
                <c:formatCode>0.00</c:formatCode>
                <c:ptCount val="1"/>
                <c:pt idx="0">
                  <c:v>0</c:v>
                </c:pt>
              </c:numCache>
            </c:numRef>
          </c:xVal>
          <c:yVal>
            <c:numRef>
              <c:f>'Funktion-Kosten Diagramm'!$D$9</c:f>
              <c:numCache>
                <c:formatCode>0.00</c:formatCode>
                <c:ptCount val="1"/>
                <c:pt idx="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AFD0-3A43-A047-081942B8E51A}"/>
            </c:ext>
          </c:extLst>
        </c:ser>
        <c:ser>
          <c:idx val="8"/>
          <c:order val="8"/>
          <c:tx>
            <c:strRef>
              <c:f>'Funktion-Kosten Diagramm'!$B$10</c:f>
              <c:strCache>
                <c:ptCount val="1"/>
                <c:pt idx="0">
                  <c:v>4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3">
                  <a:lumMod val="60000"/>
                </a:schemeClr>
              </a:solidFill>
              <a:ln w="127000">
                <a:solidFill>
                  <a:schemeClr val="accent3">
                    <a:lumMod val="60000"/>
                  </a:schemeClr>
                </a:solidFill>
              </a:ln>
              <a:effectLst/>
            </c:spPr>
          </c:marker>
          <c:xVal>
            <c:numRef>
              <c:f>'Funktion-Kosten Diagramm'!$C$10</c:f>
              <c:numCache>
                <c:formatCode>0.00</c:formatCode>
                <c:ptCount val="1"/>
                <c:pt idx="0">
                  <c:v>0</c:v>
                </c:pt>
              </c:numCache>
            </c:numRef>
          </c:xVal>
          <c:yVal>
            <c:numRef>
              <c:f>'Funktion-Kosten Diagramm'!$D$10</c:f>
              <c:numCache>
                <c:formatCode>0.00</c:formatCode>
                <c:ptCount val="1"/>
                <c:pt idx="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8-AFD0-3A43-A047-081942B8E51A}"/>
            </c:ext>
          </c:extLst>
        </c:ser>
        <c:ser>
          <c:idx val="9"/>
          <c:order val="9"/>
          <c:tx>
            <c:strRef>
              <c:f>'Funktion-Kosten Diagramm'!$B$11</c:f>
              <c:strCache>
                <c:ptCount val="1"/>
                <c:pt idx="0">
                  <c:v>5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4">
                  <a:lumMod val="60000"/>
                </a:schemeClr>
              </a:solidFill>
              <a:ln w="127000">
                <a:solidFill>
                  <a:schemeClr val="accent4">
                    <a:lumMod val="60000"/>
                  </a:schemeClr>
                </a:solidFill>
              </a:ln>
              <a:effectLst/>
            </c:spPr>
          </c:marker>
          <c:xVal>
            <c:numRef>
              <c:f>'Funktion-Kosten Diagramm'!$C$11</c:f>
              <c:numCache>
                <c:formatCode>0.00</c:formatCode>
                <c:ptCount val="1"/>
                <c:pt idx="0">
                  <c:v>0</c:v>
                </c:pt>
              </c:numCache>
            </c:numRef>
          </c:xVal>
          <c:yVal>
            <c:numRef>
              <c:f>'Funktion-Kosten Diagramm'!$D$11</c:f>
              <c:numCache>
                <c:formatCode>0.00</c:formatCode>
                <c:ptCount val="1"/>
                <c:pt idx="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9-AFD0-3A43-A047-081942B8E51A}"/>
            </c:ext>
          </c:extLst>
        </c:ser>
        <c:ser>
          <c:idx val="10"/>
          <c:order val="10"/>
          <c:tx>
            <c:strRef>
              <c:f>'Funktion-Kosten Diagramm'!$B$12</c:f>
              <c:strCache>
                <c:ptCount val="1"/>
                <c:pt idx="0">
                  <c:v>6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5">
                  <a:lumMod val="60000"/>
                </a:schemeClr>
              </a:solidFill>
              <a:ln w="127000">
                <a:solidFill>
                  <a:schemeClr val="accent5">
                    <a:lumMod val="60000"/>
                  </a:schemeClr>
                </a:solidFill>
              </a:ln>
              <a:effectLst/>
            </c:spPr>
          </c:marker>
          <c:xVal>
            <c:numRef>
              <c:f>'Funktion-Kosten Diagramm'!$C$12</c:f>
              <c:numCache>
                <c:formatCode>0.00</c:formatCode>
                <c:ptCount val="1"/>
                <c:pt idx="0">
                  <c:v>0</c:v>
                </c:pt>
              </c:numCache>
            </c:numRef>
          </c:xVal>
          <c:yVal>
            <c:numRef>
              <c:f>'Funktion-Kosten Diagramm'!$D$12</c:f>
              <c:numCache>
                <c:formatCode>0.00</c:formatCode>
                <c:ptCount val="1"/>
                <c:pt idx="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A-AFD0-3A43-A047-081942B8E51A}"/>
            </c:ext>
          </c:extLst>
        </c:ser>
        <c:ser>
          <c:idx val="11"/>
          <c:order val="11"/>
          <c:tx>
            <c:strRef>
              <c:f>'Funktion-Kosten Diagramm'!$B$13</c:f>
              <c:strCache>
                <c:ptCount val="1"/>
                <c:pt idx="0">
                  <c:v>7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6">
                  <a:lumMod val="60000"/>
                </a:schemeClr>
              </a:solidFill>
              <a:ln w="127000">
                <a:solidFill>
                  <a:schemeClr val="accent6">
                    <a:lumMod val="60000"/>
                  </a:schemeClr>
                </a:solidFill>
              </a:ln>
              <a:effectLst/>
            </c:spPr>
          </c:marker>
          <c:xVal>
            <c:numRef>
              <c:f>'Funktion-Kosten Diagramm'!$C$13</c:f>
              <c:numCache>
                <c:formatCode>0.00</c:formatCode>
                <c:ptCount val="1"/>
                <c:pt idx="0">
                  <c:v>0</c:v>
                </c:pt>
              </c:numCache>
            </c:numRef>
          </c:xVal>
          <c:yVal>
            <c:numRef>
              <c:f>'Funktion-Kosten Diagramm'!$D$13</c:f>
              <c:numCache>
                <c:formatCode>0.00</c:formatCode>
                <c:ptCount val="1"/>
                <c:pt idx="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B-AFD0-3A43-A047-081942B8E51A}"/>
            </c:ext>
          </c:extLst>
        </c:ser>
        <c:ser>
          <c:idx val="12"/>
          <c:order val="12"/>
          <c:tx>
            <c:strRef>
              <c:f>'Funktion-Kosten Diagramm'!$B$14</c:f>
              <c:strCache>
                <c:ptCount val="1"/>
                <c:pt idx="0">
                  <c:v>8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80000"/>
                  <a:lumOff val="20000"/>
                </a:schemeClr>
              </a:solidFill>
              <a:ln w="127000">
                <a:solidFill>
                  <a:schemeClr val="accent1">
                    <a:lumMod val="80000"/>
                    <a:lumOff val="20000"/>
                  </a:schemeClr>
                </a:solidFill>
              </a:ln>
              <a:effectLst/>
            </c:spPr>
          </c:marker>
          <c:xVal>
            <c:numRef>
              <c:f>'Funktion-Kosten Diagramm'!$C$14</c:f>
              <c:numCache>
                <c:formatCode>0.00</c:formatCode>
                <c:ptCount val="1"/>
                <c:pt idx="0">
                  <c:v>0</c:v>
                </c:pt>
              </c:numCache>
            </c:numRef>
          </c:xVal>
          <c:yVal>
            <c:numRef>
              <c:f>'Funktion-Kosten Diagramm'!$D$14</c:f>
              <c:numCache>
                <c:formatCode>0.00</c:formatCode>
                <c:ptCount val="1"/>
                <c:pt idx="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C-AFD0-3A43-A047-081942B8E51A}"/>
            </c:ext>
          </c:extLst>
        </c:ser>
        <c:ser>
          <c:idx val="13"/>
          <c:order val="13"/>
          <c:tx>
            <c:strRef>
              <c:f>'Funktion-Kosten Diagramm'!$B$15</c:f>
              <c:strCache>
                <c:ptCount val="1"/>
                <c:pt idx="0">
                  <c:v>9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80000"/>
                  <a:lumOff val="20000"/>
                </a:schemeClr>
              </a:solidFill>
              <a:ln w="127000">
                <a:solidFill>
                  <a:schemeClr val="accent2">
                    <a:lumMod val="80000"/>
                    <a:lumOff val="20000"/>
                  </a:schemeClr>
                </a:solidFill>
              </a:ln>
              <a:effectLst/>
            </c:spPr>
          </c:marker>
          <c:xVal>
            <c:numRef>
              <c:f>'Funktion-Kosten Diagramm'!$C$15</c:f>
              <c:numCache>
                <c:formatCode>0.00</c:formatCode>
                <c:ptCount val="1"/>
                <c:pt idx="0">
                  <c:v>0</c:v>
                </c:pt>
              </c:numCache>
            </c:numRef>
          </c:xVal>
          <c:yVal>
            <c:numRef>
              <c:f>'Funktion-Kosten Diagramm'!$D$15</c:f>
              <c:numCache>
                <c:formatCode>0.00</c:formatCode>
                <c:ptCount val="1"/>
                <c:pt idx="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D-AFD0-3A43-A047-081942B8E51A}"/>
            </c:ext>
          </c:extLst>
        </c:ser>
        <c:ser>
          <c:idx val="14"/>
          <c:order val="14"/>
          <c:tx>
            <c:strRef>
              <c:f>'Funktion-Kosten Diagramm'!$B$16</c:f>
              <c:strCache>
                <c:ptCount val="1"/>
                <c:pt idx="0">
                  <c:v>10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3">
                  <a:lumMod val="80000"/>
                  <a:lumOff val="20000"/>
                </a:schemeClr>
              </a:solidFill>
              <a:ln w="127000">
                <a:solidFill>
                  <a:schemeClr val="accent3">
                    <a:lumMod val="80000"/>
                    <a:lumOff val="20000"/>
                  </a:schemeClr>
                </a:solidFill>
              </a:ln>
              <a:effectLst/>
            </c:spPr>
          </c:marker>
          <c:xVal>
            <c:numRef>
              <c:f>'Funktion-Kosten Diagramm'!$C$16</c:f>
              <c:numCache>
                <c:formatCode>0.00</c:formatCode>
                <c:ptCount val="1"/>
                <c:pt idx="0">
                  <c:v>0</c:v>
                </c:pt>
              </c:numCache>
            </c:numRef>
          </c:xVal>
          <c:yVal>
            <c:numRef>
              <c:f>'Funktion-Kosten Diagramm'!$D$16</c:f>
              <c:numCache>
                <c:formatCode>0.00</c:formatCode>
                <c:ptCount val="1"/>
                <c:pt idx="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E-AFD0-3A43-A047-081942B8E51A}"/>
            </c:ext>
          </c:extLst>
        </c:ser>
        <c:ser>
          <c:idx val="15"/>
          <c:order val="15"/>
          <c:tx>
            <c:strRef>
              <c:f>'Funktion-Kosten Diagramm'!$B$17</c:f>
              <c:strCache>
                <c:ptCount val="1"/>
                <c:pt idx="0">
                  <c:v>11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4">
                  <a:lumMod val="80000"/>
                  <a:lumOff val="20000"/>
                </a:schemeClr>
              </a:solidFill>
              <a:ln w="127000">
                <a:solidFill>
                  <a:schemeClr val="accent4">
                    <a:lumMod val="80000"/>
                    <a:lumOff val="20000"/>
                  </a:schemeClr>
                </a:solidFill>
              </a:ln>
              <a:effectLst/>
            </c:spPr>
          </c:marker>
          <c:xVal>
            <c:numRef>
              <c:f>'Funktion-Kosten Diagramm'!$C$17</c:f>
              <c:numCache>
                <c:formatCode>0.00</c:formatCode>
                <c:ptCount val="1"/>
                <c:pt idx="0">
                  <c:v>0</c:v>
                </c:pt>
              </c:numCache>
            </c:numRef>
          </c:xVal>
          <c:yVal>
            <c:numRef>
              <c:f>'Funktion-Kosten Diagramm'!$D$17</c:f>
              <c:numCache>
                <c:formatCode>0.00</c:formatCode>
                <c:ptCount val="1"/>
                <c:pt idx="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F-AFD0-3A43-A047-081942B8E51A}"/>
            </c:ext>
          </c:extLst>
        </c:ser>
        <c:ser>
          <c:idx val="16"/>
          <c:order val="16"/>
          <c:tx>
            <c:strRef>
              <c:f>'Funktion-Kosten Diagramm'!$B$18</c:f>
              <c:strCache>
                <c:ptCount val="1"/>
                <c:pt idx="0">
                  <c:v>12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5">
                  <a:lumMod val="80000"/>
                  <a:lumOff val="20000"/>
                </a:schemeClr>
              </a:solidFill>
              <a:ln w="127000">
                <a:solidFill>
                  <a:schemeClr val="accent5">
                    <a:lumMod val="80000"/>
                    <a:lumOff val="20000"/>
                  </a:schemeClr>
                </a:solidFill>
              </a:ln>
              <a:effectLst/>
            </c:spPr>
          </c:marker>
          <c:xVal>
            <c:numRef>
              <c:f>'Funktion-Kosten Diagramm'!$C$18</c:f>
              <c:numCache>
                <c:formatCode>0.00</c:formatCode>
                <c:ptCount val="1"/>
                <c:pt idx="0">
                  <c:v>0</c:v>
                </c:pt>
              </c:numCache>
            </c:numRef>
          </c:xVal>
          <c:yVal>
            <c:numRef>
              <c:f>'Funktion-Kosten Diagramm'!$D$18</c:f>
              <c:numCache>
                <c:formatCode>0.00</c:formatCode>
                <c:ptCount val="1"/>
                <c:pt idx="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0-AFD0-3A43-A047-081942B8E51A}"/>
            </c:ext>
          </c:extLst>
        </c:ser>
        <c:ser>
          <c:idx val="17"/>
          <c:order val="17"/>
          <c:tx>
            <c:strRef>
              <c:f>'Funktion-Kosten Diagramm'!$B$19</c:f>
              <c:strCache>
                <c:ptCount val="1"/>
                <c:pt idx="0">
                  <c:v>13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6">
                  <a:lumMod val="80000"/>
                  <a:lumOff val="20000"/>
                </a:schemeClr>
              </a:solidFill>
              <a:ln w="127000">
                <a:solidFill>
                  <a:schemeClr val="accent6">
                    <a:lumMod val="80000"/>
                    <a:lumOff val="20000"/>
                  </a:schemeClr>
                </a:solidFill>
              </a:ln>
              <a:effectLst/>
            </c:spPr>
          </c:marker>
          <c:xVal>
            <c:numRef>
              <c:f>'Funktion-Kosten Diagramm'!$C$19</c:f>
              <c:numCache>
                <c:formatCode>0.00</c:formatCode>
                <c:ptCount val="1"/>
                <c:pt idx="0">
                  <c:v>0</c:v>
                </c:pt>
              </c:numCache>
            </c:numRef>
          </c:xVal>
          <c:yVal>
            <c:numRef>
              <c:f>'Funktion-Kosten Diagramm'!$D$19</c:f>
              <c:numCache>
                <c:formatCode>0.00</c:formatCode>
                <c:ptCount val="1"/>
                <c:pt idx="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1-AFD0-3A43-A047-081942B8E51A}"/>
            </c:ext>
          </c:extLst>
        </c:ser>
        <c:ser>
          <c:idx val="18"/>
          <c:order val="18"/>
          <c:tx>
            <c:strRef>
              <c:f>'Funktion-Kosten Diagramm'!$B$20</c:f>
              <c:strCache>
                <c:ptCount val="1"/>
                <c:pt idx="0">
                  <c:v>14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80000"/>
                </a:schemeClr>
              </a:solidFill>
              <a:ln w="127000">
                <a:solidFill>
                  <a:schemeClr val="accent1">
                    <a:lumMod val="80000"/>
                  </a:schemeClr>
                </a:solidFill>
              </a:ln>
              <a:effectLst/>
            </c:spPr>
          </c:marker>
          <c:xVal>
            <c:numRef>
              <c:f>'Funktion-Kosten Diagramm'!$C$20</c:f>
              <c:numCache>
                <c:formatCode>0.00</c:formatCode>
                <c:ptCount val="1"/>
                <c:pt idx="0">
                  <c:v>0</c:v>
                </c:pt>
              </c:numCache>
            </c:numRef>
          </c:xVal>
          <c:yVal>
            <c:numRef>
              <c:f>'Funktion-Kosten Diagramm'!$D$20</c:f>
              <c:numCache>
                <c:formatCode>0.00</c:formatCode>
                <c:ptCount val="1"/>
                <c:pt idx="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2-AFD0-3A43-A047-081942B8E51A}"/>
            </c:ext>
          </c:extLst>
        </c:ser>
        <c:ser>
          <c:idx val="19"/>
          <c:order val="19"/>
          <c:tx>
            <c:strRef>
              <c:f>'Funktion-Kosten Diagramm'!$B$21</c:f>
              <c:strCache>
                <c:ptCount val="1"/>
                <c:pt idx="0">
                  <c:v>15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80000"/>
                </a:schemeClr>
              </a:solidFill>
              <a:ln w="127000">
                <a:solidFill>
                  <a:schemeClr val="accent2">
                    <a:lumMod val="80000"/>
                  </a:schemeClr>
                </a:solidFill>
              </a:ln>
              <a:effectLst/>
            </c:spPr>
          </c:marker>
          <c:xVal>
            <c:numRef>
              <c:f>'Funktion-Kosten Diagramm'!$C$21</c:f>
              <c:numCache>
                <c:formatCode>0.00</c:formatCode>
                <c:ptCount val="1"/>
                <c:pt idx="0">
                  <c:v>0</c:v>
                </c:pt>
              </c:numCache>
            </c:numRef>
          </c:xVal>
          <c:yVal>
            <c:numRef>
              <c:f>'Funktion-Kosten Diagramm'!$D$21</c:f>
              <c:numCache>
                <c:formatCode>0.00</c:formatCode>
                <c:ptCount val="1"/>
                <c:pt idx="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3-AFD0-3A43-A047-081942B8E51A}"/>
            </c:ext>
          </c:extLst>
        </c:ser>
        <c:ser>
          <c:idx val="20"/>
          <c:order val="20"/>
          <c:tx>
            <c:strRef>
              <c:f>'Funktion-Kosten Diagramm'!$B$22</c:f>
              <c:strCache>
                <c:ptCount val="1"/>
                <c:pt idx="0">
                  <c:v>16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3">
                  <a:lumMod val="80000"/>
                </a:schemeClr>
              </a:solidFill>
              <a:ln w="127000">
                <a:solidFill>
                  <a:schemeClr val="accent3">
                    <a:lumMod val="80000"/>
                  </a:schemeClr>
                </a:solidFill>
              </a:ln>
              <a:effectLst/>
            </c:spPr>
          </c:marker>
          <c:xVal>
            <c:numRef>
              <c:f>'Funktion-Kosten Diagramm'!$C$22</c:f>
              <c:numCache>
                <c:formatCode>0.00</c:formatCode>
                <c:ptCount val="1"/>
                <c:pt idx="0">
                  <c:v>0</c:v>
                </c:pt>
              </c:numCache>
            </c:numRef>
          </c:xVal>
          <c:yVal>
            <c:numRef>
              <c:f>'Funktion-Kosten Diagramm'!$D$22</c:f>
              <c:numCache>
                <c:formatCode>0.00</c:formatCode>
                <c:ptCount val="1"/>
                <c:pt idx="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4-AFD0-3A43-A047-081942B8E51A}"/>
            </c:ext>
          </c:extLst>
        </c:ser>
        <c:ser>
          <c:idx val="21"/>
          <c:order val="21"/>
          <c:tx>
            <c:strRef>
              <c:f>'Funktion-Kosten Diagramm'!$B$23</c:f>
              <c:strCache>
                <c:ptCount val="1"/>
                <c:pt idx="0">
                  <c:v>17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4">
                  <a:lumMod val="80000"/>
                </a:schemeClr>
              </a:solidFill>
              <a:ln w="127000">
                <a:solidFill>
                  <a:schemeClr val="accent4">
                    <a:lumMod val="80000"/>
                  </a:schemeClr>
                </a:solidFill>
              </a:ln>
              <a:effectLst/>
            </c:spPr>
          </c:marker>
          <c:xVal>
            <c:numRef>
              <c:f>'Funktion-Kosten Diagramm'!$C$23</c:f>
              <c:numCache>
                <c:formatCode>0.00</c:formatCode>
                <c:ptCount val="1"/>
                <c:pt idx="0">
                  <c:v>0</c:v>
                </c:pt>
              </c:numCache>
            </c:numRef>
          </c:xVal>
          <c:yVal>
            <c:numRef>
              <c:f>'Funktion-Kosten Diagramm'!$D$23</c:f>
              <c:numCache>
                <c:formatCode>0.00</c:formatCode>
                <c:ptCount val="1"/>
                <c:pt idx="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5-AFD0-3A43-A047-081942B8E51A}"/>
            </c:ext>
          </c:extLst>
        </c:ser>
        <c:ser>
          <c:idx val="22"/>
          <c:order val="22"/>
          <c:tx>
            <c:strRef>
              <c:f>'Funktion-Kosten Diagramm'!$B$24</c:f>
              <c:strCache>
                <c:ptCount val="1"/>
                <c:pt idx="0">
                  <c:v>18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5">
                  <a:lumMod val="80000"/>
                </a:schemeClr>
              </a:solidFill>
              <a:ln w="127000">
                <a:solidFill>
                  <a:schemeClr val="accent5">
                    <a:lumMod val="80000"/>
                  </a:schemeClr>
                </a:solidFill>
              </a:ln>
              <a:effectLst/>
            </c:spPr>
          </c:marker>
          <c:xVal>
            <c:numRef>
              <c:f>'Funktion-Kosten Diagramm'!$C$24</c:f>
              <c:numCache>
                <c:formatCode>0.00</c:formatCode>
                <c:ptCount val="1"/>
                <c:pt idx="0">
                  <c:v>0</c:v>
                </c:pt>
              </c:numCache>
            </c:numRef>
          </c:xVal>
          <c:yVal>
            <c:numRef>
              <c:f>'Funktion-Kosten Diagramm'!$D$24</c:f>
              <c:numCache>
                <c:formatCode>0.00</c:formatCode>
                <c:ptCount val="1"/>
                <c:pt idx="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6-AFD0-3A43-A047-081942B8E51A}"/>
            </c:ext>
          </c:extLst>
        </c:ser>
        <c:ser>
          <c:idx val="23"/>
          <c:order val="23"/>
          <c:tx>
            <c:strRef>
              <c:f>'Funktion-Kosten Diagramm'!$B$25</c:f>
              <c:strCache>
                <c:ptCount val="1"/>
                <c:pt idx="0">
                  <c:v>19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6">
                  <a:lumMod val="80000"/>
                </a:schemeClr>
              </a:solidFill>
              <a:ln w="127000">
                <a:solidFill>
                  <a:schemeClr val="accent6">
                    <a:lumMod val="80000"/>
                  </a:schemeClr>
                </a:solidFill>
              </a:ln>
              <a:effectLst/>
            </c:spPr>
          </c:marker>
          <c:xVal>
            <c:numRef>
              <c:f>'Funktion-Kosten Diagramm'!$C$25</c:f>
              <c:numCache>
                <c:formatCode>0.00</c:formatCode>
                <c:ptCount val="1"/>
                <c:pt idx="0">
                  <c:v>0</c:v>
                </c:pt>
              </c:numCache>
            </c:numRef>
          </c:xVal>
          <c:yVal>
            <c:numRef>
              <c:f>'Funktion-Kosten Diagramm'!$D$25</c:f>
              <c:numCache>
                <c:formatCode>0.00</c:formatCode>
                <c:ptCount val="1"/>
                <c:pt idx="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7-AFD0-3A43-A047-081942B8E51A}"/>
            </c:ext>
          </c:extLst>
        </c:ser>
        <c:ser>
          <c:idx val="24"/>
          <c:order val="24"/>
          <c:tx>
            <c:strRef>
              <c:f>'Funktion-Kosten Diagramm'!$B$26</c:f>
              <c:strCache>
                <c:ptCount val="1"/>
                <c:pt idx="0">
                  <c:v>20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  <a:lumOff val="40000"/>
                </a:schemeClr>
              </a:solidFill>
              <a:ln w="127000">
                <a:solidFill>
                  <a:schemeClr val="accent1">
                    <a:lumMod val="60000"/>
                    <a:lumOff val="40000"/>
                  </a:schemeClr>
                </a:solidFill>
              </a:ln>
              <a:effectLst/>
            </c:spPr>
          </c:marker>
          <c:xVal>
            <c:numRef>
              <c:f>'Funktion-Kosten Diagramm'!$C$26</c:f>
              <c:numCache>
                <c:formatCode>0.00</c:formatCode>
                <c:ptCount val="1"/>
                <c:pt idx="0">
                  <c:v>0</c:v>
                </c:pt>
              </c:numCache>
            </c:numRef>
          </c:xVal>
          <c:yVal>
            <c:numRef>
              <c:f>'Funktion-Kosten Diagramm'!$D$26</c:f>
              <c:numCache>
                <c:formatCode>0.00</c:formatCode>
                <c:ptCount val="1"/>
                <c:pt idx="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8-AFD0-3A43-A047-081942B8E51A}"/>
            </c:ext>
          </c:extLst>
        </c:ser>
        <c:ser>
          <c:idx val="25"/>
          <c:order val="25"/>
          <c:tx>
            <c:strRef>
              <c:f>'Funktion-Kosten Diagramm'!$B$27</c:f>
              <c:strCache>
                <c:ptCount val="1"/>
                <c:pt idx="0">
                  <c:v>21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  <a:lumOff val="40000"/>
                </a:schemeClr>
              </a:solidFill>
              <a:ln w="127000">
                <a:solidFill>
                  <a:schemeClr val="accent2">
                    <a:lumMod val="60000"/>
                    <a:lumOff val="40000"/>
                  </a:schemeClr>
                </a:solidFill>
              </a:ln>
              <a:effectLst/>
            </c:spPr>
          </c:marker>
          <c:xVal>
            <c:numRef>
              <c:f>'Funktion-Kosten Diagramm'!$C$27</c:f>
              <c:numCache>
                <c:formatCode>0.00</c:formatCode>
                <c:ptCount val="1"/>
                <c:pt idx="0">
                  <c:v>0</c:v>
                </c:pt>
              </c:numCache>
            </c:numRef>
          </c:xVal>
          <c:yVal>
            <c:numRef>
              <c:f>'Funktion-Kosten Diagramm'!$D$27</c:f>
              <c:numCache>
                <c:formatCode>0.00</c:formatCode>
                <c:ptCount val="1"/>
                <c:pt idx="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9-AFD0-3A43-A047-081942B8E51A}"/>
            </c:ext>
          </c:extLst>
        </c:ser>
        <c:ser>
          <c:idx val="26"/>
          <c:order val="26"/>
          <c:tx>
            <c:strRef>
              <c:f>'Funktion-Kosten Diagramm'!$B$28</c:f>
              <c:strCache>
                <c:ptCount val="1"/>
                <c:pt idx="0">
                  <c:v>22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3">
                  <a:lumMod val="60000"/>
                  <a:lumOff val="40000"/>
                </a:schemeClr>
              </a:solidFill>
              <a:ln w="127000">
                <a:solidFill>
                  <a:schemeClr val="accent3">
                    <a:lumMod val="60000"/>
                    <a:lumOff val="40000"/>
                  </a:schemeClr>
                </a:solidFill>
              </a:ln>
              <a:effectLst/>
            </c:spPr>
          </c:marker>
          <c:xVal>
            <c:numRef>
              <c:f>'Funktion-Kosten Diagramm'!$C$28</c:f>
              <c:numCache>
                <c:formatCode>0.00</c:formatCode>
                <c:ptCount val="1"/>
                <c:pt idx="0">
                  <c:v>0</c:v>
                </c:pt>
              </c:numCache>
            </c:numRef>
          </c:xVal>
          <c:yVal>
            <c:numRef>
              <c:f>'Funktion-Kosten Diagramm'!$D$28</c:f>
              <c:numCache>
                <c:formatCode>0.00</c:formatCode>
                <c:ptCount val="1"/>
                <c:pt idx="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A-AFD0-3A43-A047-081942B8E51A}"/>
            </c:ext>
          </c:extLst>
        </c:ser>
        <c:ser>
          <c:idx val="27"/>
          <c:order val="27"/>
          <c:tx>
            <c:strRef>
              <c:f>'Funktion-Kosten Diagramm'!$B$29</c:f>
              <c:strCache>
                <c:ptCount val="1"/>
                <c:pt idx="0">
                  <c:v>23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4">
                  <a:lumMod val="60000"/>
                  <a:lumOff val="40000"/>
                </a:schemeClr>
              </a:solidFill>
              <a:ln w="127000">
                <a:solidFill>
                  <a:schemeClr val="accent4">
                    <a:lumMod val="60000"/>
                    <a:lumOff val="40000"/>
                  </a:schemeClr>
                </a:solidFill>
              </a:ln>
              <a:effectLst/>
            </c:spPr>
          </c:marker>
          <c:xVal>
            <c:numRef>
              <c:f>'Funktion-Kosten Diagramm'!$C$29</c:f>
              <c:numCache>
                <c:formatCode>0.00</c:formatCode>
                <c:ptCount val="1"/>
                <c:pt idx="0">
                  <c:v>0</c:v>
                </c:pt>
              </c:numCache>
            </c:numRef>
          </c:xVal>
          <c:yVal>
            <c:numRef>
              <c:f>'Funktion-Kosten Diagramm'!$D$29</c:f>
              <c:numCache>
                <c:formatCode>0.00</c:formatCode>
                <c:ptCount val="1"/>
                <c:pt idx="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B-AFD0-3A43-A047-081942B8E51A}"/>
            </c:ext>
          </c:extLst>
        </c:ser>
        <c:ser>
          <c:idx val="28"/>
          <c:order val="28"/>
          <c:tx>
            <c:strRef>
              <c:f>'Funktion-Kosten Diagramm'!$B$30</c:f>
              <c:strCache>
                <c:ptCount val="1"/>
                <c:pt idx="0">
                  <c:v>24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5">
                  <a:lumMod val="60000"/>
                  <a:lumOff val="40000"/>
                </a:schemeClr>
              </a:solidFill>
              <a:ln w="127000">
                <a:solidFill>
                  <a:schemeClr val="accent5">
                    <a:lumMod val="60000"/>
                    <a:lumOff val="40000"/>
                  </a:schemeClr>
                </a:solidFill>
              </a:ln>
              <a:effectLst/>
            </c:spPr>
          </c:marker>
          <c:xVal>
            <c:numRef>
              <c:f>'Funktion-Kosten Diagramm'!$C$30</c:f>
              <c:numCache>
                <c:formatCode>0.00</c:formatCode>
                <c:ptCount val="1"/>
                <c:pt idx="0">
                  <c:v>0</c:v>
                </c:pt>
              </c:numCache>
            </c:numRef>
          </c:xVal>
          <c:yVal>
            <c:numRef>
              <c:f>'Funktion-Kosten Diagramm'!$D$30</c:f>
              <c:numCache>
                <c:formatCode>0.00</c:formatCode>
                <c:ptCount val="1"/>
                <c:pt idx="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C-AFD0-3A43-A047-081942B8E51A}"/>
            </c:ext>
          </c:extLst>
        </c:ser>
        <c:ser>
          <c:idx val="29"/>
          <c:order val="29"/>
          <c:tx>
            <c:strRef>
              <c:f>'Funktion-Kosten Diagramm'!$B$31</c:f>
              <c:strCache>
                <c:ptCount val="1"/>
                <c:pt idx="0">
                  <c:v>25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6">
                  <a:lumMod val="60000"/>
                  <a:lumOff val="40000"/>
                </a:schemeClr>
              </a:solidFill>
              <a:ln w="127000">
                <a:solidFill>
                  <a:schemeClr val="accent6">
                    <a:lumMod val="60000"/>
                    <a:lumOff val="40000"/>
                  </a:schemeClr>
                </a:solidFill>
              </a:ln>
              <a:effectLst/>
            </c:spPr>
          </c:marker>
          <c:xVal>
            <c:numRef>
              <c:f>'Funktion-Kosten Diagramm'!$C$31</c:f>
              <c:numCache>
                <c:formatCode>0.00</c:formatCode>
                <c:ptCount val="1"/>
                <c:pt idx="0">
                  <c:v>0</c:v>
                </c:pt>
              </c:numCache>
            </c:numRef>
          </c:xVal>
          <c:yVal>
            <c:numRef>
              <c:f>'Funktion-Kosten Diagramm'!$D$31</c:f>
              <c:numCache>
                <c:formatCode>0.00</c:formatCode>
                <c:ptCount val="1"/>
                <c:pt idx="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D-AFD0-3A43-A047-081942B8E5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8799231"/>
        <c:axId val="108803663"/>
      </c:scatterChart>
      <c:catAx>
        <c:axId val="10879923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de-DE" sz="1200">
                    <a:latin typeface="Calibri" panose="020F0502020204030204" pitchFamily="34" charset="0"/>
                    <a:cs typeface="Calibri" panose="020F0502020204030204" pitchFamily="34" charset="0"/>
                  </a:rPr>
                  <a:t>Normierte Kosten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Calibri" panose="020F0502020204030204" pitchFamily="34" charset="0"/>
                <a:ea typeface="+mn-ea"/>
                <a:cs typeface="Calibri" panose="020F0502020204030204" pitchFamily="34" charset="0"/>
              </a:defRPr>
            </a:pPr>
            <a:endParaRPr lang="de-DE"/>
          </a:p>
        </c:txPr>
        <c:crossAx val="108803663"/>
        <c:crosses val="autoZero"/>
        <c:auto val="1"/>
        <c:lblAlgn val="ctr"/>
        <c:lblOffset val="100"/>
        <c:tickLblSkip val="1"/>
        <c:tickMarkSkip val="1"/>
        <c:noMultiLvlLbl val="1"/>
      </c:catAx>
      <c:valAx>
        <c:axId val="108803663"/>
        <c:scaling>
          <c:orientation val="minMax"/>
          <c:max val="1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de-DE" sz="1200">
                    <a:latin typeface="Calibri" panose="020F0502020204030204" pitchFamily="34" charset="0"/>
                    <a:cs typeface="Calibri" panose="020F0502020204030204" pitchFamily="34" charset="0"/>
                  </a:rPr>
                  <a:t>Normierte Funktion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Calibri" panose="020F0502020204030204" pitchFamily="34" charset="0"/>
                <a:ea typeface="+mn-ea"/>
                <a:cs typeface="Calibri" panose="020F0502020204030204" pitchFamily="34" charset="0"/>
              </a:defRPr>
            </a:pPr>
            <a:endParaRPr lang="de-DE"/>
          </a:p>
        </c:txPr>
        <c:crossAx val="108799231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de-DE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hyperlink" Target="#&#220;bersicht!A1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hyperlink" Target="#&#220;bersicht!A1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hyperlink" Target="#&#220;bersicht!A1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hyperlink" Target="#&#220;bersicht!A1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hyperlink" Target="#&#220;bersicht!A1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hyperlink" Target="#&#220;bersicht!A1"/><Relationship Id="rId1" Type="http://schemas.openxmlformats.org/officeDocument/2006/relationships/chart" Target="../charts/chart1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hyperlink" Target="#&#220;bersicht!A1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hyperlink" Target="#&#220;bersicht!A1"/></Relationships>
</file>

<file path=xl/drawings/_rels/drawing18.xml.rels><?xml version="1.0" encoding="UTF-8" standalone="yes"?>
<Relationships xmlns="http://schemas.openxmlformats.org/package/2006/relationships"><Relationship Id="rId2" Type="http://schemas.openxmlformats.org/officeDocument/2006/relationships/hyperlink" Target="#&#220;bersicht!A1"/><Relationship Id="rId1" Type="http://schemas.openxmlformats.org/officeDocument/2006/relationships/hyperlink" Target="#Inhalt!A1"/></Relationships>
</file>

<file path=xl/drawings/_rels/drawing19.xml.rels><?xml version="1.0" encoding="UTF-8" standalone="yes"?>
<Relationships xmlns="http://schemas.openxmlformats.org/package/2006/relationships"><Relationship Id="rId2" Type="http://schemas.openxmlformats.org/officeDocument/2006/relationships/image" Target="../media/image7.png"/><Relationship Id="rId1" Type="http://schemas.openxmlformats.org/officeDocument/2006/relationships/hyperlink" Target="#&#220;bersicht!A1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&#220;bersicht!A1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hyperlink" Target="#&#220;bersicht!A1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hyperlink" Target="#&#220;bersicht!A1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hyperlink" Target="#&#220;bersicht!A1"/></Relationships>
</file>

<file path=xl/drawings/_rels/drawing23.xml.rels><?xml version="1.0" encoding="UTF-8" standalone="yes"?>
<Relationships xmlns="http://schemas.openxmlformats.org/package/2006/relationships"><Relationship Id="rId8" Type="http://schemas.openxmlformats.org/officeDocument/2006/relationships/image" Target="../media/image11.png"/><Relationship Id="rId13" Type="http://schemas.openxmlformats.org/officeDocument/2006/relationships/hyperlink" Target="#&#220;bersicht!A1"/><Relationship Id="rId3" Type="http://schemas.openxmlformats.org/officeDocument/2006/relationships/hyperlink" Target="https://www.productioninspiration.com/" TargetMode="External"/><Relationship Id="rId7" Type="http://schemas.openxmlformats.org/officeDocument/2006/relationships/hyperlink" Target="https://www.patentinspiration.com/" TargetMode="External"/><Relationship Id="rId12" Type="http://schemas.openxmlformats.org/officeDocument/2006/relationships/image" Target="../media/image13.png"/><Relationship Id="rId2" Type="http://schemas.openxmlformats.org/officeDocument/2006/relationships/image" Target="../media/image8.png"/><Relationship Id="rId1" Type="http://schemas.openxmlformats.org/officeDocument/2006/relationships/hyperlink" Target="https://www.triz.co.uk/triz-effects-database" TargetMode="External"/><Relationship Id="rId6" Type="http://schemas.openxmlformats.org/officeDocument/2006/relationships/image" Target="../media/image10.png"/><Relationship Id="rId11" Type="http://schemas.openxmlformats.org/officeDocument/2006/relationships/hyperlink" Target="https://miro.com/app/board/uXjVIyEoab0=/?moveToWidget=3458764528778053349&amp;cot=14" TargetMode="External"/><Relationship Id="rId5" Type="http://schemas.openxmlformats.org/officeDocument/2006/relationships/hyperlink" Target="https://www.moreinspiration.com/Search" TargetMode="External"/><Relationship Id="rId10" Type="http://schemas.openxmlformats.org/officeDocument/2006/relationships/image" Target="../media/image12.png"/><Relationship Id="rId4" Type="http://schemas.openxmlformats.org/officeDocument/2006/relationships/image" Target="../media/image9.png"/><Relationship Id="rId9" Type="http://schemas.openxmlformats.org/officeDocument/2006/relationships/hyperlink" Target="https://miro.com/app/board/uXjVIyEoab0=/?moveToWidget=3458764528778053348&amp;cot=14" TargetMode="External"/></Relationships>
</file>

<file path=xl/drawings/_rels/drawing24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patentinspiration.com/" TargetMode="External"/><Relationship Id="rId2" Type="http://schemas.openxmlformats.org/officeDocument/2006/relationships/image" Target="../media/image8.png"/><Relationship Id="rId1" Type="http://schemas.openxmlformats.org/officeDocument/2006/relationships/hyperlink" Target="https://www.triz.co.uk/triz-effects-database" TargetMode="External"/><Relationship Id="rId5" Type="http://schemas.openxmlformats.org/officeDocument/2006/relationships/hyperlink" Target="#Inhalt!A1"/><Relationship Id="rId4" Type="http://schemas.openxmlformats.org/officeDocument/2006/relationships/image" Target="../media/image11.pn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hyperlink" Target="#Inhalt!A1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hyperlink" Target="#&#220;bersicht!A1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hyperlink" Target="#&#220;bersicht!A1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hyperlink" Target="#&#220;bersicht!A1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hyperlink" Target="#&#220;bersicht!A1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hyperlink" Target="#&#220;bersicht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hyperlink" Target="#&#220;bersicht!A1"/><Relationship Id="rId2" Type="http://schemas.openxmlformats.org/officeDocument/2006/relationships/hyperlink" Target="#Inhalt!A1"/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hyperlink" Target="#&#220;bersicht!A1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hyperlink" Target="#&#220;bersicht!A1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hyperlink" Target="#&#220;bersicht!A1"/><Relationship Id="rId1" Type="http://schemas.openxmlformats.org/officeDocument/2006/relationships/hyperlink" Target="#Inhalt!A1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hyperlink" Target="#&#220;bersicht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5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vmlDrawing37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vmlDrawing38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vmlDrawing39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35</xdr:row>
      <xdr:rowOff>0</xdr:rowOff>
    </xdr:from>
    <xdr:to>
      <xdr:col>0</xdr:col>
      <xdr:colOff>5054600</xdr:colOff>
      <xdr:row>53</xdr:row>
      <xdr:rowOff>0</xdr:rowOff>
    </xdr:to>
    <xdr:sp macro="" textlink="">
      <xdr:nvSpPr>
        <xdr:cNvPr id="2" name="Textfeld 1">
          <a:extLst>
            <a:ext uri="{FF2B5EF4-FFF2-40B4-BE49-F238E27FC236}">
              <a16:creationId xmlns:a16="http://schemas.microsoft.com/office/drawing/2014/main" id="{6CF0760D-3582-7A44-9E32-A7AD540743DB}"/>
            </a:ext>
          </a:extLst>
        </xdr:cNvPr>
        <xdr:cNvSpPr txBox="1"/>
      </xdr:nvSpPr>
      <xdr:spPr>
        <a:xfrm>
          <a:off x="0" y="7912100"/>
          <a:ext cx="5054600" cy="45720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DE" sz="1600"/>
            <a:t>Legende</a:t>
          </a:r>
          <a:r>
            <a:rPr lang="de-DE" sz="1600" baseline="0"/>
            <a:t> nomenklatur</a:t>
          </a:r>
          <a:endParaRPr lang="de-DE" sz="1600"/>
        </a:p>
        <a:p>
          <a:br>
            <a:rPr lang="de-DE" sz="1600"/>
          </a:br>
          <a:r>
            <a:rPr lang="de-DE" sz="1600"/>
            <a:t>jmd.:</a:t>
          </a:r>
          <a:r>
            <a:rPr lang="de-DE" sz="1600" baseline="0"/>
            <a:t> Datum_ Beispiel 29.04.2025 =250429</a:t>
          </a:r>
        </a:p>
        <a:p>
          <a:r>
            <a:rPr lang="de-DE" sz="1600"/>
            <a:t>trimm: Stunde und Minute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de-DE" sz="1600"/>
            <a:t>A: Aufgabe</a:t>
          </a:r>
        </a:p>
        <a:p>
          <a:r>
            <a:rPr lang="de-DE" sz="1600"/>
            <a:t>KK: Namenskürzel (Bsp. Carmen Lehner = CL)</a:t>
          </a:r>
          <a:br>
            <a:rPr lang="de-DE" sz="1600"/>
          </a:br>
          <a:endParaRPr lang="de-DE" sz="1600"/>
        </a:p>
        <a:p>
          <a:r>
            <a:rPr lang="de-DE" sz="1600" baseline="0"/>
            <a:t>Nomenklatur.</a:t>
          </a:r>
        </a:p>
        <a:p>
          <a:r>
            <a:rPr lang="de-DE" sz="1600" baseline="0"/>
            <a:t>jjmmdd_ttmm_A_KK</a:t>
          </a:r>
        </a:p>
        <a:p>
          <a:endParaRPr lang="de-DE" sz="1600" baseline="0"/>
        </a:p>
        <a:p>
          <a:r>
            <a:rPr lang="de-DE" sz="1600" baseline="0"/>
            <a:t>Beispiel:</a:t>
          </a:r>
          <a:br>
            <a:rPr lang="de-DE" sz="1600" baseline="0"/>
          </a:br>
          <a:r>
            <a:rPr lang="de-DE" sz="1600" baseline="0"/>
            <a:t>Die Idee stammt aus dem Bericht "Aufgabe und wurde von Carmen Lehner am 29.04.2025 um 10:45 Uhrgemacht</a:t>
          </a:r>
          <a:br>
            <a:rPr lang="de-DE" sz="1600" baseline="0"/>
          </a:br>
          <a:br>
            <a:rPr lang="de-DE" sz="1600" baseline="0"/>
          </a:br>
          <a:r>
            <a:rPr lang="de-DE" sz="1600" baseline="0"/>
            <a:t>Nomenklatur der Idee ist dann:</a:t>
          </a:r>
        </a:p>
        <a:p>
          <a:r>
            <a:rPr lang="de-DE" sz="1600" baseline="0"/>
            <a:t>250429_1045_A_CL</a:t>
          </a:r>
          <a:br>
            <a:rPr lang="de-DE" sz="1600" baseline="0"/>
          </a:br>
          <a:endParaRPr lang="de-DE" sz="1600"/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33</xdr:col>
      <xdr:colOff>482600</xdr:colOff>
      <xdr:row>0</xdr:row>
      <xdr:rowOff>1536700</xdr:rowOff>
    </xdr:from>
    <xdr:to>
      <xdr:col>39</xdr:col>
      <xdr:colOff>228600</xdr:colOff>
      <xdr:row>15</xdr:row>
      <xdr:rowOff>63500</xdr:rowOff>
    </xdr:to>
    <xdr:sp macro="" textlink="">
      <xdr:nvSpPr>
        <xdr:cNvPr id="2" name="Pfeil nach rechts 1">
          <a:extLst>
            <a:ext uri="{FF2B5EF4-FFF2-40B4-BE49-F238E27FC236}">
              <a16:creationId xmlns:a16="http://schemas.microsoft.com/office/drawing/2014/main" id="{BD718FCF-E20B-F34B-8947-9808B2F388AD}"/>
            </a:ext>
          </a:extLst>
        </xdr:cNvPr>
        <xdr:cNvSpPr/>
      </xdr:nvSpPr>
      <xdr:spPr>
        <a:xfrm flipH="1">
          <a:off x="9080500" y="1536700"/>
          <a:ext cx="3175000" cy="3136900"/>
        </a:xfrm>
        <a:prstGeom prst="rightArrow">
          <a:avLst/>
        </a:prstGeom>
        <a:solidFill>
          <a:srgbClr val="FEF445">
            <a:alpha val="44188"/>
          </a:srgb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DE" sz="1200">
              <a:solidFill>
                <a:schemeClr val="tx1"/>
              </a:solidFill>
            </a:rPr>
            <a:t>Nutze die gefundenen Komponenten, um eine Interaktionsanalyse durchzuführen</a:t>
          </a:r>
        </a:p>
        <a:p>
          <a:pPr algn="l"/>
          <a:endParaRPr lang="de-DE" sz="1200">
            <a:solidFill>
              <a:schemeClr val="tx1"/>
            </a:solidFill>
          </a:endParaRP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232833</xdr:colOff>
      <xdr:row>0</xdr:row>
      <xdr:rowOff>232833</xdr:rowOff>
    </xdr:to>
    <xdr:sp macro="" textlink="">
      <xdr:nvSpPr>
        <xdr:cNvPr id="3" name="Abgerundetes Rechteck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E6DB991-7C71-B041-BECF-94AF7EB9877D}"/>
            </a:ext>
          </a:extLst>
        </xdr:cNvPr>
        <xdr:cNvSpPr/>
      </xdr:nvSpPr>
      <xdr:spPr>
        <a:xfrm>
          <a:off x="0" y="0"/>
          <a:ext cx="804333" cy="232833"/>
        </a:xfrm>
        <a:prstGeom prst="roundRect">
          <a:avLst/>
        </a:prstGeom>
        <a:solidFill>
          <a:srgbClr val="DFDFD7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de-DE" sz="1100" b="1">
              <a:solidFill>
                <a:srgbClr val="FF0000"/>
              </a:solidFill>
            </a:rPr>
            <a:t>Übersicht</a:t>
          </a:r>
        </a:p>
        <a:p>
          <a:pPr algn="l"/>
          <a:endParaRPr lang="de-DE" sz="1100" b="1">
            <a:solidFill>
              <a:srgbClr val="FF0000"/>
            </a:solidFill>
          </a:endParaRPr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137585</xdr:colOff>
      <xdr:row>0</xdr:row>
      <xdr:rowOff>52916</xdr:rowOff>
    </xdr:from>
    <xdr:to>
      <xdr:col>7</xdr:col>
      <xdr:colOff>10585</xdr:colOff>
      <xdr:row>3</xdr:row>
      <xdr:rowOff>165677</xdr:rowOff>
    </xdr:to>
    <xdr:grpSp>
      <xdr:nvGrpSpPr>
        <xdr:cNvPr id="6" name="Gruppieren 5">
          <a:extLst>
            <a:ext uri="{FF2B5EF4-FFF2-40B4-BE49-F238E27FC236}">
              <a16:creationId xmlns:a16="http://schemas.microsoft.com/office/drawing/2014/main" id="{EDE89973-2704-2682-E800-2C7A5DAF2D0C}"/>
            </a:ext>
          </a:extLst>
        </xdr:cNvPr>
        <xdr:cNvGrpSpPr/>
      </xdr:nvGrpSpPr>
      <xdr:grpSpPr>
        <a:xfrm>
          <a:off x="5457474" y="52916"/>
          <a:ext cx="4501444" cy="846539"/>
          <a:chOff x="825501" y="3270250"/>
          <a:chExt cx="4508500" cy="853594"/>
        </a:xfrm>
      </xdr:grpSpPr>
      <xdr:sp macro="" textlink="">
        <xdr:nvSpPr>
          <xdr:cNvPr id="2" name="Rectangle 1">
            <a:extLst>
              <a:ext uri="{FF2B5EF4-FFF2-40B4-BE49-F238E27FC236}">
                <a16:creationId xmlns:a16="http://schemas.microsoft.com/office/drawing/2014/main" id="{457D724B-7E9E-DB4C-BD18-4D220BF3B200}"/>
              </a:ext>
            </a:extLst>
          </xdr:cNvPr>
          <xdr:cNvSpPr>
            <a:spLocks noChangeArrowheads="1"/>
          </xdr:cNvSpPr>
        </xdr:nvSpPr>
        <xdr:spPr bwMode="auto">
          <a:xfrm>
            <a:off x="825501" y="3270250"/>
            <a:ext cx="4508500" cy="853594"/>
          </a:xfrm>
          <a:prstGeom prst="rect">
            <a:avLst/>
          </a:prstGeom>
          <a:solidFill>
            <a:srgbClr val="DAE0E3"/>
          </a:solidFill>
          <a:ln>
            <a:noFill/>
          </a:ln>
          <a:effectLst/>
        </xdr:spPr>
        <xdr:txBody>
          <a:bodyPr vertOverflow="clip" wrap="square" lIns="36000" tIns="36000" rIns="36000" bIns="36000" anchor="t" upright="1"/>
          <a:lstStyle/>
          <a:p>
            <a:pPr algn="l" rtl="0">
              <a:defRPr sz="1000"/>
            </a:pPr>
            <a:endParaRPr lang="de-DE" sz="1400" b="0" i="0" u="none" strike="noStrike" baseline="0">
              <a:solidFill>
                <a:srgbClr val="333333"/>
              </a:solidFill>
              <a:latin typeface="Arial" charset="0"/>
              <a:cs typeface="Arial" charset="0"/>
            </a:endParaRPr>
          </a:p>
          <a:p>
            <a:pPr algn="l" rtl="0">
              <a:defRPr sz="1000"/>
            </a:pPr>
            <a:endParaRPr lang="de-DE" sz="1400" b="0" i="0" u="none" strike="noStrike" baseline="0">
              <a:solidFill>
                <a:srgbClr val="333333"/>
              </a:solidFill>
              <a:latin typeface="Arial" charset="0"/>
              <a:cs typeface="Arial" charset="0"/>
            </a:endParaRPr>
          </a:p>
          <a:p>
            <a:pPr algn="l" rtl="0">
              <a:defRPr sz="1000"/>
            </a:pPr>
            <a:endParaRPr lang="de-DE" sz="1400" b="0" i="0" u="none" strike="noStrike" baseline="0">
              <a:solidFill>
                <a:srgbClr val="333333"/>
              </a:solidFill>
              <a:latin typeface="Arial" charset="0"/>
              <a:cs typeface="Arial" charset="0"/>
            </a:endParaRPr>
          </a:p>
          <a:p>
            <a:pPr algn="l" rtl="0">
              <a:defRPr sz="1000"/>
            </a:pPr>
            <a:endParaRPr lang="de-DE" sz="1400" b="0" i="0" u="none" strike="noStrike" baseline="0">
              <a:solidFill>
                <a:srgbClr val="333333"/>
              </a:solidFill>
              <a:latin typeface="Arial" charset="0"/>
              <a:cs typeface="Arial" charset="0"/>
            </a:endParaRPr>
          </a:p>
          <a:p>
            <a:pPr algn="l" rtl="0">
              <a:defRPr sz="1000"/>
            </a:pPr>
            <a:endParaRPr lang="de-DE" sz="1400" b="0" i="0" u="none" strike="noStrike" baseline="0">
              <a:solidFill>
                <a:srgbClr val="333333"/>
              </a:solidFill>
              <a:latin typeface="Arial" charset="0"/>
              <a:cs typeface="Arial" charset="0"/>
            </a:endParaRPr>
          </a:p>
          <a:p>
            <a:pPr algn="l" rtl="0">
              <a:defRPr sz="1000"/>
            </a:pPr>
            <a:endParaRPr lang="de-DE" sz="1400" b="0" i="0" u="none" strike="noStrike" baseline="0">
              <a:solidFill>
                <a:srgbClr val="333333"/>
              </a:solidFill>
              <a:latin typeface="Arial" charset="0"/>
              <a:cs typeface="Arial" charset="0"/>
            </a:endParaRPr>
          </a:p>
        </xdr:txBody>
      </xdr:sp>
      <xdr:sp macro="" textlink="">
        <xdr:nvSpPr>
          <xdr:cNvPr id="3" name="Text Box 2">
            <a:extLst>
              <a:ext uri="{FF2B5EF4-FFF2-40B4-BE49-F238E27FC236}">
                <a16:creationId xmlns:a16="http://schemas.microsoft.com/office/drawing/2014/main" id="{3A2F31D6-8413-554F-981D-9CCA6C4DDBDC}"/>
              </a:ext>
            </a:extLst>
          </xdr:cNvPr>
          <xdr:cNvSpPr txBox="1">
            <a:spLocks noChangeArrowheads="1"/>
          </xdr:cNvSpPr>
        </xdr:nvSpPr>
        <xdr:spPr bwMode="auto">
          <a:xfrm>
            <a:off x="1334477" y="3282951"/>
            <a:ext cx="1133314" cy="77208"/>
          </a:xfrm>
          <a:prstGeom prst="rect">
            <a:avLst/>
          </a:prstGeom>
          <a:noFill/>
          <a:ln>
            <a:noFill/>
          </a:ln>
          <a:effectLst/>
        </xdr:spPr>
        <xdr:txBody>
          <a:bodyPr wrap="none" lIns="36000" tIns="36000" rIns="36000" bIns="36000" anchor="t" upright="1">
            <a:noAutofit/>
          </a:bodyPr>
          <a:lstStyle/>
          <a:p>
            <a:pPr algn="l" rtl="0">
              <a:lnSpc>
                <a:spcPts val="1300"/>
              </a:lnSpc>
              <a:defRPr sz="1000"/>
            </a:pPr>
            <a:r>
              <a:rPr lang="de-DE" sz="1200" b="0" i="0" u="none" strike="noStrike" baseline="0">
                <a:solidFill>
                  <a:srgbClr val="333333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Systemelement</a:t>
            </a:r>
          </a:p>
          <a:p>
            <a:pPr algn="l" rtl="0">
              <a:lnSpc>
                <a:spcPts val="1200"/>
              </a:lnSpc>
              <a:defRPr sz="1000"/>
            </a:pPr>
            <a:endParaRPr lang="de-DE" sz="1200" b="0" i="0" u="none" strike="noStrike" baseline="0">
              <a:solidFill>
                <a:srgbClr val="333333"/>
              </a:solidFill>
              <a:latin typeface="Calibri" panose="020F0502020204030204" pitchFamily="34" charset="0"/>
              <a:cs typeface="Calibri" panose="020F0502020204030204" pitchFamily="34" charset="0"/>
            </a:endParaRPr>
          </a:p>
        </xdr:txBody>
      </xdr:sp>
      <xdr:sp macro="" textlink="">
        <xdr:nvSpPr>
          <xdr:cNvPr id="4" name="Text Box 3">
            <a:extLst>
              <a:ext uri="{FF2B5EF4-FFF2-40B4-BE49-F238E27FC236}">
                <a16:creationId xmlns:a16="http://schemas.microsoft.com/office/drawing/2014/main" id="{6A44723C-DBA5-5D40-A6FA-898772437041}"/>
              </a:ext>
            </a:extLst>
          </xdr:cNvPr>
          <xdr:cNvSpPr txBox="1">
            <a:spLocks noChangeArrowheads="1"/>
          </xdr:cNvSpPr>
        </xdr:nvSpPr>
        <xdr:spPr bwMode="auto">
          <a:xfrm>
            <a:off x="1347177" y="3846946"/>
            <a:ext cx="291994" cy="86386"/>
          </a:xfrm>
          <a:prstGeom prst="rect">
            <a:avLst/>
          </a:prstGeom>
          <a:noFill/>
          <a:ln>
            <a:noFill/>
          </a:ln>
          <a:effectLst/>
        </xdr:spPr>
        <xdr:txBody>
          <a:bodyPr wrap="none" lIns="36000" tIns="36000" rIns="36000" bIns="36000" anchor="t" upright="1">
            <a:noAutofit/>
          </a:bodyPr>
          <a:lstStyle/>
          <a:p>
            <a:pPr marL="0" indent="0" algn="l" rtl="0">
              <a:defRPr sz="1000"/>
            </a:pPr>
            <a:r>
              <a:rPr lang="de-DE" sz="1200" b="0" i="0" u="none" strike="noStrike" baseline="0">
                <a:solidFill>
                  <a:srgbClr val="333333"/>
                </a:solidFill>
                <a:latin typeface="Calibri" panose="020F0502020204030204" pitchFamily="34" charset="0"/>
                <a:ea typeface="+mn-ea"/>
                <a:cs typeface="Calibri" panose="020F0502020204030204" pitchFamily="34" charset="0"/>
              </a:rPr>
              <a:t>Ziel</a:t>
            </a:r>
          </a:p>
        </xdr:txBody>
      </xdr:sp>
      <xdr:sp macro="" textlink="">
        <xdr:nvSpPr>
          <xdr:cNvPr id="7" name="Text Box 6">
            <a:extLst>
              <a:ext uri="{FF2B5EF4-FFF2-40B4-BE49-F238E27FC236}">
                <a16:creationId xmlns:a16="http://schemas.microsoft.com/office/drawing/2014/main" id="{341AFD40-76A1-0F44-9282-AC0F0A30346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334477" y="3572550"/>
            <a:ext cx="1396784" cy="86386"/>
          </a:xfrm>
          <a:prstGeom prst="rect">
            <a:avLst/>
          </a:prstGeom>
          <a:noFill/>
          <a:ln>
            <a:noFill/>
          </a:ln>
          <a:effectLst/>
        </xdr:spPr>
        <xdr:txBody>
          <a:bodyPr wrap="none" lIns="36000" tIns="36000" rIns="36000" bIns="36000" anchor="t" upright="1">
            <a:noAutofit/>
          </a:bodyPr>
          <a:lstStyle/>
          <a:p>
            <a:pPr marL="0" indent="0" algn="l" rtl="0">
              <a:defRPr sz="1000"/>
            </a:pPr>
            <a:r>
              <a:rPr lang="de-DE" sz="1200" b="0" i="0" u="none" strike="noStrike" baseline="0">
                <a:solidFill>
                  <a:srgbClr val="333333"/>
                </a:solidFill>
                <a:latin typeface="Calibri" panose="020F0502020204030204" pitchFamily="34" charset="0"/>
                <a:ea typeface="+mn-ea"/>
                <a:cs typeface="Calibri" panose="020F0502020204030204" pitchFamily="34" charset="0"/>
              </a:rPr>
              <a:t>Supersystemelement</a:t>
            </a:r>
          </a:p>
        </xdr:txBody>
      </xdr:sp>
      <xdr:sp macro="" textlink="">
        <xdr:nvSpPr>
          <xdr:cNvPr id="13" name="AutoShape 12">
            <a:extLst>
              <a:ext uri="{FF2B5EF4-FFF2-40B4-BE49-F238E27FC236}">
                <a16:creationId xmlns:a16="http://schemas.microsoft.com/office/drawing/2014/main" id="{DF87C1E0-9435-D24F-A97A-16007C0AC0B6}"/>
              </a:ext>
            </a:extLst>
          </xdr:cNvPr>
          <xdr:cNvSpPr>
            <a:spLocks noChangeArrowheads="1"/>
          </xdr:cNvSpPr>
        </xdr:nvSpPr>
        <xdr:spPr bwMode="auto">
          <a:xfrm>
            <a:off x="876300" y="3359150"/>
            <a:ext cx="304800" cy="154517"/>
          </a:xfrm>
          <a:prstGeom prst="roundRect">
            <a:avLst>
              <a:gd name="adj" fmla="val 16667"/>
            </a:avLst>
          </a:prstGeom>
          <a:solidFill>
            <a:srgbClr val="0381A3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</xdr:sp>
      <xdr:sp macro="" textlink="">
        <xdr:nvSpPr>
          <xdr:cNvPr id="14" name="AutoShape 13">
            <a:extLst>
              <a:ext uri="{FF2B5EF4-FFF2-40B4-BE49-F238E27FC236}">
                <a16:creationId xmlns:a16="http://schemas.microsoft.com/office/drawing/2014/main" id="{3D80EE6F-2B54-4E46-B937-2807866B2EE8}"/>
              </a:ext>
            </a:extLst>
          </xdr:cNvPr>
          <xdr:cNvSpPr>
            <a:spLocks noChangeArrowheads="1"/>
          </xdr:cNvSpPr>
        </xdr:nvSpPr>
        <xdr:spPr bwMode="auto">
          <a:xfrm>
            <a:off x="863600" y="3630083"/>
            <a:ext cx="342900" cy="192617"/>
          </a:xfrm>
          <a:prstGeom prst="hexagon">
            <a:avLst>
              <a:gd name="adj" fmla="val 46100"/>
              <a:gd name="vf" fmla="val 115470"/>
            </a:avLst>
          </a:prstGeom>
          <a:solidFill>
            <a:srgbClr val="EB690B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5" name="Oval 14">
            <a:extLst>
              <a:ext uri="{FF2B5EF4-FFF2-40B4-BE49-F238E27FC236}">
                <a16:creationId xmlns:a16="http://schemas.microsoft.com/office/drawing/2014/main" id="{CB53844E-0718-AB42-98EA-8FF93B7B8630}"/>
              </a:ext>
            </a:extLst>
          </xdr:cNvPr>
          <xdr:cNvSpPr>
            <a:spLocks noChangeArrowheads="1"/>
          </xdr:cNvSpPr>
        </xdr:nvSpPr>
        <xdr:spPr bwMode="auto">
          <a:xfrm>
            <a:off x="889000" y="3873500"/>
            <a:ext cx="304800" cy="192617"/>
          </a:xfrm>
          <a:prstGeom prst="ellipse">
            <a:avLst/>
          </a:prstGeom>
          <a:solidFill>
            <a:srgbClr val="FFDD00"/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DAE0E3"/>
                  </a:outerShdw>
                </a:effectLst>
              </a14:hiddenEffects>
            </a:ext>
          </a:extLst>
        </xdr:spPr>
      </xdr:sp>
    </xdr:grpSp>
    <xdr:clientData/>
  </xdr:twoCellAnchor>
  <xdr:twoCellAnchor>
    <xdr:from>
      <xdr:col>7</xdr:col>
      <xdr:colOff>273050</xdr:colOff>
      <xdr:row>0</xdr:row>
      <xdr:rowOff>0</xdr:rowOff>
    </xdr:from>
    <xdr:to>
      <xdr:col>9</xdr:col>
      <xdr:colOff>391584</xdr:colOff>
      <xdr:row>5</xdr:row>
      <xdr:rowOff>19050</xdr:rowOff>
    </xdr:to>
    <xdr:sp macro="" textlink="">
      <xdr:nvSpPr>
        <xdr:cNvPr id="5" name="Pfeil nach rechts 4">
          <a:extLst>
            <a:ext uri="{FF2B5EF4-FFF2-40B4-BE49-F238E27FC236}">
              <a16:creationId xmlns:a16="http://schemas.microsoft.com/office/drawing/2014/main" id="{150965FC-CA80-DC40-AA58-B81F514D7994}"/>
            </a:ext>
          </a:extLst>
        </xdr:cNvPr>
        <xdr:cNvSpPr/>
      </xdr:nvSpPr>
      <xdr:spPr>
        <a:xfrm flipH="1">
          <a:off x="10221383" y="0"/>
          <a:ext cx="1769534" cy="1162050"/>
        </a:xfrm>
        <a:prstGeom prst="rightArrow">
          <a:avLst/>
        </a:prstGeom>
        <a:solidFill>
          <a:srgbClr val="FEF445">
            <a:alpha val="44188"/>
          </a:srgb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DE" sz="1200">
              <a:solidFill>
                <a:schemeClr val="tx1"/>
              </a:solidFill>
            </a:rPr>
            <a:t>Erarbeite das Funktionsmodell</a:t>
          </a:r>
        </a:p>
        <a:p>
          <a:pPr algn="l"/>
          <a:endParaRPr lang="de-DE" sz="1200">
            <a:solidFill>
              <a:schemeClr val="tx1"/>
            </a:solidFill>
          </a:endParaRPr>
        </a:p>
      </xdr:txBody>
    </xdr:sp>
    <xdr:clientData/>
  </xdr:twoCellAnchor>
  <xdr:twoCellAnchor>
    <xdr:from>
      <xdr:col>0</xdr:col>
      <xdr:colOff>21167</xdr:colOff>
      <xdr:row>0</xdr:row>
      <xdr:rowOff>10583</xdr:rowOff>
    </xdr:from>
    <xdr:to>
      <xdr:col>1</xdr:col>
      <xdr:colOff>0</xdr:colOff>
      <xdr:row>0</xdr:row>
      <xdr:rowOff>243416</xdr:rowOff>
    </xdr:to>
    <xdr:sp macro="" textlink="">
      <xdr:nvSpPr>
        <xdr:cNvPr id="8" name="Abgerundetes Rechteck 7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4A54CBE-417C-2A4C-BE74-7188166CDF43}"/>
            </a:ext>
          </a:extLst>
        </xdr:cNvPr>
        <xdr:cNvSpPr/>
      </xdr:nvSpPr>
      <xdr:spPr>
        <a:xfrm>
          <a:off x="21167" y="10583"/>
          <a:ext cx="804333" cy="232833"/>
        </a:xfrm>
        <a:prstGeom prst="roundRect">
          <a:avLst/>
        </a:prstGeom>
        <a:solidFill>
          <a:srgbClr val="DFDFD7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de-DE" sz="1100" b="1">
              <a:solidFill>
                <a:srgbClr val="FF0000"/>
              </a:solidFill>
            </a:rPr>
            <a:t>Übersicht</a:t>
          </a:r>
        </a:p>
        <a:p>
          <a:pPr algn="l"/>
          <a:endParaRPr lang="de-DE" sz="1100" b="1">
            <a:solidFill>
              <a:srgbClr val="FF0000"/>
            </a:solidFill>
          </a:endParaRPr>
        </a:p>
      </xdr:txBody>
    </xdr:sp>
    <xdr:clientData/>
  </xdr:twoCellAnchor>
  <xdr:twoCellAnchor editAs="oneCell">
    <xdr:from>
      <xdr:col>0</xdr:col>
      <xdr:colOff>522111</xdr:colOff>
      <xdr:row>28</xdr:row>
      <xdr:rowOff>41054</xdr:rowOff>
    </xdr:from>
    <xdr:to>
      <xdr:col>6</xdr:col>
      <xdr:colOff>1895122</xdr:colOff>
      <xdr:row>57</xdr:row>
      <xdr:rowOff>21166</xdr:rowOff>
    </xdr:to>
    <xdr:pic>
      <xdr:nvPicPr>
        <xdr:cNvPr id="10" name="Grafik 9">
          <a:extLst>
            <a:ext uri="{FF2B5EF4-FFF2-40B4-BE49-F238E27FC236}">
              <a16:creationId xmlns:a16="http://schemas.microsoft.com/office/drawing/2014/main" id="{A1E0F7D9-4B97-BCC9-4BE1-9E0ED8D839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22111" y="5487943"/>
          <a:ext cx="9218789" cy="5300001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3365500</xdr:colOff>
      <xdr:row>22</xdr:row>
      <xdr:rowOff>105833</xdr:rowOff>
    </xdr:from>
    <xdr:to>
      <xdr:col>19</xdr:col>
      <xdr:colOff>730250</xdr:colOff>
      <xdr:row>27</xdr:row>
      <xdr:rowOff>59844</xdr:rowOff>
    </xdr:to>
    <xdr:grpSp>
      <xdr:nvGrpSpPr>
        <xdr:cNvPr id="10" name="Gruppieren 9">
          <a:extLst>
            <a:ext uri="{FF2B5EF4-FFF2-40B4-BE49-F238E27FC236}">
              <a16:creationId xmlns:a16="http://schemas.microsoft.com/office/drawing/2014/main" id="{CAE96038-5A34-2A4F-E291-A1A583EFB7A8}"/>
            </a:ext>
          </a:extLst>
        </xdr:cNvPr>
        <xdr:cNvGrpSpPr/>
      </xdr:nvGrpSpPr>
      <xdr:grpSpPr>
        <a:xfrm>
          <a:off x="10668000" y="4347633"/>
          <a:ext cx="11360150" cy="843011"/>
          <a:chOff x="825500" y="3302000"/>
          <a:chExt cx="11355917" cy="853594"/>
        </a:xfrm>
      </xdr:grpSpPr>
      <xdr:sp macro="" textlink="">
        <xdr:nvSpPr>
          <xdr:cNvPr id="2" name="Rectangle 1">
            <a:extLst>
              <a:ext uri="{FF2B5EF4-FFF2-40B4-BE49-F238E27FC236}">
                <a16:creationId xmlns:a16="http://schemas.microsoft.com/office/drawing/2014/main" id="{5FB843B6-B895-50AE-1159-F7F4E7FFD76E}"/>
              </a:ext>
            </a:extLst>
          </xdr:cNvPr>
          <xdr:cNvSpPr>
            <a:spLocks noChangeArrowheads="1"/>
          </xdr:cNvSpPr>
        </xdr:nvSpPr>
        <xdr:spPr bwMode="auto">
          <a:xfrm>
            <a:off x="825500" y="3302000"/>
            <a:ext cx="11355917" cy="853594"/>
          </a:xfrm>
          <a:prstGeom prst="rect">
            <a:avLst/>
          </a:prstGeom>
          <a:solidFill>
            <a:srgbClr val="DAE0E3"/>
          </a:solidFill>
          <a:ln>
            <a:noFill/>
          </a:ln>
          <a:effectLst/>
        </xdr:spPr>
        <xdr:txBody>
          <a:bodyPr vertOverflow="clip" wrap="square" lIns="36000" tIns="36000" rIns="36000" bIns="36000" anchor="t" upright="1"/>
          <a:lstStyle/>
          <a:p>
            <a:pPr algn="l" rtl="0">
              <a:defRPr sz="1000"/>
            </a:pPr>
            <a:endParaRPr lang="de-DE" sz="1400" b="0" i="0" u="none" strike="noStrike" baseline="0">
              <a:solidFill>
                <a:srgbClr val="333333"/>
              </a:solidFill>
              <a:latin typeface="Arial" charset="0"/>
              <a:cs typeface="Arial" charset="0"/>
            </a:endParaRPr>
          </a:p>
          <a:p>
            <a:pPr algn="l" rtl="0">
              <a:defRPr sz="1000"/>
            </a:pPr>
            <a:endParaRPr lang="de-DE" sz="1400" b="0" i="0" u="none" strike="noStrike" baseline="0">
              <a:solidFill>
                <a:srgbClr val="333333"/>
              </a:solidFill>
              <a:latin typeface="Arial" charset="0"/>
              <a:cs typeface="Arial" charset="0"/>
            </a:endParaRPr>
          </a:p>
          <a:p>
            <a:pPr algn="l" rtl="0">
              <a:defRPr sz="1000"/>
            </a:pPr>
            <a:endParaRPr lang="de-DE" sz="1400" b="0" i="0" u="none" strike="noStrike" baseline="0">
              <a:solidFill>
                <a:srgbClr val="333333"/>
              </a:solidFill>
              <a:latin typeface="Arial" charset="0"/>
              <a:cs typeface="Arial" charset="0"/>
            </a:endParaRPr>
          </a:p>
          <a:p>
            <a:pPr algn="l" rtl="0">
              <a:defRPr sz="1000"/>
            </a:pPr>
            <a:endParaRPr lang="de-DE" sz="1400" b="0" i="0" u="none" strike="noStrike" baseline="0">
              <a:solidFill>
                <a:srgbClr val="333333"/>
              </a:solidFill>
              <a:latin typeface="Arial" charset="0"/>
              <a:cs typeface="Arial" charset="0"/>
            </a:endParaRPr>
          </a:p>
          <a:p>
            <a:pPr algn="l" rtl="0">
              <a:defRPr sz="1000"/>
            </a:pPr>
            <a:endParaRPr lang="de-DE" sz="1400" b="0" i="0" u="none" strike="noStrike" baseline="0">
              <a:solidFill>
                <a:srgbClr val="333333"/>
              </a:solidFill>
              <a:latin typeface="Arial" charset="0"/>
              <a:cs typeface="Arial" charset="0"/>
            </a:endParaRPr>
          </a:p>
          <a:p>
            <a:pPr algn="l" rtl="0">
              <a:defRPr sz="1000"/>
            </a:pPr>
            <a:endParaRPr lang="de-DE" sz="1400" b="0" i="0" u="none" strike="noStrike" baseline="0">
              <a:solidFill>
                <a:srgbClr val="333333"/>
              </a:solidFill>
              <a:latin typeface="Arial" charset="0"/>
              <a:cs typeface="Arial" charset="0"/>
            </a:endParaRPr>
          </a:p>
        </xdr:txBody>
      </xdr:sp>
      <xdr:sp macro="" textlink="">
        <xdr:nvSpPr>
          <xdr:cNvPr id="3" name="Text Box 2">
            <a:extLst>
              <a:ext uri="{FF2B5EF4-FFF2-40B4-BE49-F238E27FC236}">
                <a16:creationId xmlns:a16="http://schemas.microsoft.com/office/drawing/2014/main" id="{666F5850-0E9E-2057-FE72-6B51F6166E06}"/>
              </a:ext>
            </a:extLst>
          </xdr:cNvPr>
          <xdr:cNvSpPr txBox="1">
            <a:spLocks noChangeArrowheads="1"/>
          </xdr:cNvSpPr>
        </xdr:nvSpPr>
        <xdr:spPr bwMode="auto">
          <a:xfrm>
            <a:off x="1334477" y="3314701"/>
            <a:ext cx="1133314" cy="77208"/>
          </a:xfrm>
          <a:prstGeom prst="rect">
            <a:avLst/>
          </a:prstGeom>
          <a:noFill/>
          <a:ln>
            <a:noFill/>
          </a:ln>
          <a:effectLst/>
        </xdr:spPr>
        <xdr:txBody>
          <a:bodyPr wrap="none" lIns="36000" tIns="36000" rIns="36000" bIns="36000" anchor="t" upright="1">
            <a:noAutofit/>
          </a:bodyPr>
          <a:lstStyle/>
          <a:p>
            <a:pPr algn="l" rtl="0">
              <a:lnSpc>
                <a:spcPts val="1300"/>
              </a:lnSpc>
              <a:defRPr sz="1000"/>
            </a:pPr>
            <a:r>
              <a:rPr lang="de-DE" sz="1200" b="0" i="0" u="none" strike="noStrike" baseline="0">
                <a:solidFill>
                  <a:srgbClr val="333333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Systemelement</a:t>
            </a:r>
          </a:p>
          <a:p>
            <a:pPr algn="l" rtl="0">
              <a:lnSpc>
                <a:spcPts val="1200"/>
              </a:lnSpc>
              <a:defRPr sz="1000"/>
            </a:pPr>
            <a:endParaRPr lang="de-DE" sz="1200" b="0" i="0" u="none" strike="noStrike" baseline="0">
              <a:solidFill>
                <a:srgbClr val="333333"/>
              </a:solidFill>
              <a:latin typeface="Calibri" panose="020F0502020204030204" pitchFamily="34" charset="0"/>
              <a:cs typeface="Calibri" panose="020F0502020204030204" pitchFamily="34" charset="0"/>
            </a:endParaRPr>
          </a:p>
        </xdr:txBody>
      </xdr:sp>
      <xdr:sp macro="" textlink="">
        <xdr:nvSpPr>
          <xdr:cNvPr id="4" name="Text Box 3">
            <a:extLst>
              <a:ext uri="{FF2B5EF4-FFF2-40B4-BE49-F238E27FC236}">
                <a16:creationId xmlns:a16="http://schemas.microsoft.com/office/drawing/2014/main" id="{11C33FB3-075B-030D-B7FB-79F64BECADD7}"/>
              </a:ext>
            </a:extLst>
          </xdr:cNvPr>
          <xdr:cNvSpPr txBox="1">
            <a:spLocks noChangeArrowheads="1"/>
          </xdr:cNvSpPr>
        </xdr:nvSpPr>
        <xdr:spPr bwMode="auto">
          <a:xfrm>
            <a:off x="1347177" y="3878696"/>
            <a:ext cx="291994" cy="86386"/>
          </a:xfrm>
          <a:prstGeom prst="rect">
            <a:avLst/>
          </a:prstGeom>
          <a:noFill/>
          <a:ln>
            <a:noFill/>
          </a:ln>
          <a:effectLst/>
        </xdr:spPr>
        <xdr:txBody>
          <a:bodyPr wrap="none" lIns="36000" tIns="36000" rIns="36000" bIns="36000" anchor="t" upright="1">
            <a:noAutofit/>
          </a:bodyPr>
          <a:lstStyle/>
          <a:p>
            <a:pPr marL="0" indent="0" algn="l" rtl="0">
              <a:defRPr sz="1000"/>
            </a:pPr>
            <a:r>
              <a:rPr lang="de-DE" sz="1200" b="0" i="0" u="none" strike="noStrike" baseline="0">
                <a:solidFill>
                  <a:srgbClr val="333333"/>
                </a:solidFill>
                <a:latin typeface="Calibri" panose="020F0502020204030204" pitchFamily="34" charset="0"/>
                <a:ea typeface="+mn-ea"/>
                <a:cs typeface="Calibri" panose="020F0502020204030204" pitchFamily="34" charset="0"/>
              </a:rPr>
              <a:t>Ziel</a:t>
            </a:r>
          </a:p>
        </xdr:txBody>
      </xdr:sp>
      <xdr:sp macro="" textlink="">
        <xdr:nvSpPr>
          <xdr:cNvPr id="77254" name="Line 4">
            <a:extLst>
              <a:ext uri="{FF2B5EF4-FFF2-40B4-BE49-F238E27FC236}">
                <a16:creationId xmlns:a16="http://schemas.microsoft.com/office/drawing/2014/main" id="{F7474D42-0180-F76D-7DD0-C7E4E979384C}"/>
              </a:ext>
            </a:extLst>
          </xdr:cNvPr>
          <xdr:cNvSpPr>
            <a:spLocks noChangeShapeType="1"/>
          </xdr:cNvSpPr>
        </xdr:nvSpPr>
        <xdr:spPr bwMode="auto">
          <a:xfrm>
            <a:off x="3852333" y="3454400"/>
            <a:ext cx="1176867" cy="0"/>
          </a:xfrm>
          <a:prstGeom prst="line">
            <a:avLst/>
          </a:prstGeom>
          <a:noFill/>
          <a:ln w="9525">
            <a:solidFill>
              <a:srgbClr val="0381A3"/>
            </a:solidFill>
            <a:round/>
            <a:headEnd/>
            <a:tailEnd type="triangle" w="med" len="med"/>
          </a:ln>
          <a:effectLst/>
          <a:extLst>
            <a:ext uri="{909E8E84-426E-40DD-AFC4-6F175D3DCCD1}">
              <a14:hiddenFill xmlns:a14="http://schemas.microsoft.com/office/drawing/2010/main">
                <a:noFill/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DAE0E3"/>
                  </a:outerShdw>
                </a:effectLst>
              </a14:hiddenEffects>
            </a:ext>
          </a:extLst>
        </xdr:spPr>
      </xdr:sp>
      <xdr:sp macro="" textlink="">
        <xdr:nvSpPr>
          <xdr:cNvPr id="6" name="Text Box 5">
            <a:extLst>
              <a:ext uri="{FF2B5EF4-FFF2-40B4-BE49-F238E27FC236}">
                <a16:creationId xmlns:a16="http://schemas.microsoft.com/office/drawing/2014/main" id="{BD0F4AF0-3C1A-5102-3975-948E0AD4B3B3}"/>
              </a:ext>
            </a:extLst>
          </xdr:cNvPr>
          <xdr:cNvSpPr txBox="1">
            <a:spLocks noChangeArrowheads="1"/>
          </xdr:cNvSpPr>
        </xdr:nvSpPr>
        <xdr:spPr bwMode="auto">
          <a:xfrm>
            <a:off x="5160818" y="3302001"/>
            <a:ext cx="1787660" cy="148663"/>
          </a:xfrm>
          <a:prstGeom prst="rect">
            <a:avLst/>
          </a:prstGeom>
          <a:noFill/>
          <a:ln>
            <a:noFill/>
          </a:ln>
          <a:effectLst/>
        </xdr:spPr>
        <xdr:txBody>
          <a:bodyPr wrap="none" lIns="36000" tIns="36000" rIns="36000" bIns="36000" anchor="t" upright="1">
            <a:noAutofit/>
          </a:bodyPr>
          <a:lstStyle/>
          <a:p>
            <a:pPr marL="0" indent="0" algn="l" rtl="0">
              <a:lnSpc>
                <a:spcPts val="1300"/>
              </a:lnSpc>
              <a:defRPr sz="1000"/>
            </a:pPr>
            <a:r>
              <a:rPr lang="de-DE" sz="1200" b="0" i="0" u="none" strike="noStrike" baseline="0">
                <a:solidFill>
                  <a:srgbClr val="333333"/>
                </a:solidFill>
                <a:latin typeface="Calibri" panose="020F0502020204030204" pitchFamily="34" charset="0"/>
                <a:ea typeface="+mn-ea"/>
                <a:cs typeface="Calibri" panose="020F0502020204030204" pitchFamily="34" charset="0"/>
              </a:rPr>
              <a:t>Nützliche Wirkung - normal(U)</a:t>
            </a:r>
          </a:p>
        </xdr:txBody>
      </xdr:sp>
      <xdr:sp macro="" textlink="">
        <xdr:nvSpPr>
          <xdr:cNvPr id="7" name="Text Box 6">
            <a:extLst>
              <a:ext uri="{FF2B5EF4-FFF2-40B4-BE49-F238E27FC236}">
                <a16:creationId xmlns:a16="http://schemas.microsoft.com/office/drawing/2014/main" id="{A4889646-2B63-9CA5-8B77-DF8A7BFBDB85}"/>
              </a:ext>
            </a:extLst>
          </xdr:cNvPr>
          <xdr:cNvSpPr txBox="1">
            <a:spLocks noChangeArrowheads="1"/>
          </xdr:cNvSpPr>
        </xdr:nvSpPr>
        <xdr:spPr bwMode="auto">
          <a:xfrm>
            <a:off x="1334477" y="3604300"/>
            <a:ext cx="1396784" cy="86386"/>
          </a:xfrm>
          <a:prstGeom prst="rect">
            <a:avLst/>
          </a:prstGeom>
          <a:noFill/>
          <a:ln>
            <a:noFill/>
          </a:ln>
          <a:effectLst/>
        </xdr:spPr>
        <xdr:txBody>
          <a:bodyPr wrap="none" lIns="36000" tIns="36000" rIns="36000" bIns="36000" anchor="t" upright="1">
            <a:noAutofit/>
          </a:bodyPr>
          <a:lstStyle/>
          <a:p>
            <a:pPr marL="0" indent="0" algn="l" rtl="0">
              <a:defRPr sz="1000"/>
            </a:pPr>
            <a:r>
              <a:rPr lang="de-DE" sz="1200" b="0" i="0" u="none" strike="noStrike" baseline="0">
                <a:solidFill>
                  <a:srgbClr val="333333"/>
                </a:solidFill>
                <a:latin typeface="Calibri" panose="020F0502020204030204" pitchFamily="34" charset="0"/>
                <a:ea typeface="+mn-ea"/>
                <a:cs typeface="Calibri" panose="020F0502020204030204" pitchFamily="34" charset="0"/>
              </a:rPr>
              <a:t>Supersystemelement</a:t>
            </a:r>
          </a:p>
        </xdr:txBody>
      </xdr:sp>
      <xdr:sp macro="" textlink="">
        <xdr:nvSpPr>
          <xdr:cNvPr id="77257" name="Line 7">
            <a:extLst>
              <a:ext uri="{FF2B5EF4-FFF2-40B4-BE49-F238E27FC236}">
                <a16:creationId xmlns:a16="http://schemas.microsoft.com/office/drawing/2014/main" id="{A4190A7D-FBB8-8097-3CB7-B5AECBA9C834}"/>
              </a:ext>
            </a:extLst>
          </xdr:cNvPr>
          <xdr:cNvSpPr>
            <a:spLocks noChangeShapeType="1"/>
          </xdr:cNvSpPr>
        </xdr:nvSpPr>
        <xdr:spPr bwMode="auto">
          <a:xfrm>
            <a:off x="3865033" y="3725333"/>
            <a:ext cx="1164167" cy="0"/>
          </a:xfrm>
          <a:prstGeom prst="line">
            <a:avLst/>
          </a:prstGeom>
          <a:noFill/>
          <a:ln w="9525">
            <a:solidFill>
              <a:srgbClr val="0381A3"/>
            </a:solidFill>
            <a:prstDash val="dash"/>
            <a:round/>
            <a:headEnd/>
            <a:tailEnd type="triangle" w="med" len="med"/>
          </a:ln>
          <a:effectLst/>
          <a:extLst>
            <a:ext uri="{909E8E84-426E-40DD-AFC4-6F175D3DCCD1}">
              <a14:hiddenFill xmlns:a14="http://schemas.microsoft.com/office/drawing/2010/main">
                <a:noFill/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DAE0E3"/>
                  </a:outerShdw>
                </a:effectLst>
              </a14:hiddenEffects>
            </a:ext>
          </a:extLst>
        </xdr:spPr>
      </xdr:sp>
      <xdr:sp macro="" textlink="">
        <xdr:nvSpPr>
          <xdr:cNvPr id="9" name="Text Box 8">
            <a:extLst>
              <a:ext uri="{FF2B5EF4-FFF2-40B4-BE49-F238E27FC236}">
                <a16:creationId xmlns:a16="http://schemas.microsoft.com/office/drawing/2014/main" id="{E1297497-D2C9-10A7-27E2-7013A8E9F85E}"/>
              </a:ext>
            </a:extLst>
          </xdr:cNvPr>
          <xdr:cNvSpPr txBox="1">
            <a:spLocks noChangeArrowheads="1"/>
          </xdr:cNvSpPr>
        </xdr:nvSpPr>
        <xdr:spPr bwMode="auto">
          <a:xfrm>
            <a:off x="5148118" y="3604299"/>
            <a:ext cx="2123136" cy="230909"/>
          </a:xfrm>
          <a:prstGeom prst="rect">
            <a:avLst/>
          </a:prstGeom>
          <a:noFill/>
          <a:ln>
            <a:noFill/>
          </a:ln>
          <a:effectLst/>
        </xdr:spPr>
        <xdr:txBody>
          <a:bodyPr wrap="none" lIns="36000" tIns="36000" rIns="36000" bIns="36000" anchor="t" upright="1">
            <a:noAutofit/>
          </a:bodyPr>
          <a:lstStyle/>
          <a:p>
            <a:pPr marL="0" indent="0" algn="l" rtl="0">
              <a:lnSpc>
                <a:spcPts val="1400"/>
              </a:lnSpc>
              <a:defRPr sz="1000"/>
            </a:pPr>
            <a:r>
              <a:rPr lang="de-DE" sz="1200" b="0" i="0" u="none" strike="noStrike" baseline="0">
                <a:solidFill>
                  <a:srgbClr val="333333"/>
                </a:solidFill>
                <a:latin typeface="Calibri" panose="020F0502020204030204" pitchFamily="34" charset="0"/>
                <a:ea typeface="+mn-ea"/>
                <a:cs typeface="Calibri" panose="020F0502020204030204" pitchFamily="34" charset="0"/>
              </a:rPr>
              <a:t>Nützliche Wirkung- ungenügend(I) </a:t>
            </a:r>
          </a:p>
          <a:p>
            <a:pPr marL="0" indent="0" algn="l" rtl="0">
              <a:lnSpc>
                <a:spcPts val="1300"/>
              </a:lnSpc>
              <a:defRPr sz="1000"/>
            </a:pPr>
            <a:endParaRPr lang="de-DE" sz="1200" b="0" i="0" u="none" strike="noStrike" baseline="0">
              <a:solidFill>
                <a:srgbClr val="333333"/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endParaRPr>
          </a:p>
        </xdr:txBody>
      </xdr:sp>
      <xdr:sp macro="" textlink="">
        <xdr:nvSpPr>
          <xdr:cNvPr id="77259" name="Line 9">
            <a:extLst>
              <a:ext uri="{FF2B5EF4-FFF2-40B4-BE49-F238E27FC236}">
                <a16:creationId xmlns:a16="http://schemas.microsoft.com/office/drawing/2014/main" id="{4EBA61FB-970F-1A0B-8734-6DF3952547DB}"/>
              </a:ext>
            </a:extLst>
          </xdr:cNvPr>
          <xdr:cNvSpPr>
            <a:spLocks noChangeShapeType="1"/>
          </xdr:cNvSpPr>
        </xdr:nvSpPr>
        <xdr:spPr bwMode="auto">
          <a:xfrm>
            <a:off x="3852333" y="4006850"/>
            <a:ext cx="1176867" cy="0"/>
          </a:xfrm>
          <a:prstGeom prst="line">
            <a:avLst/>
          </a:prstGeom>
          <a:noFill/>
          <a:ln w="28575">
            <a:solidFill>
              <a:srgbClr val="0381A3"/>
            </a:solidFill>
            <a:round/>
            <a:headEnd/>
            <a:tailEnd type="triangle" w="med" len="med"/>
          </a:ln>
          <a:effectLst/>
          <a:extLst>
            <a:ext uri="{909E8E84-426E-40DD-AFC4-6F175D3DCCD1}">
              <a14:hiddenFill xmlns:a14="http://schemas.microsoft.com/office/drawing/2010/main">
                <a:noFill/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DAE0E3"/>
                  </a:outerShdw>
                </a:effectLst>
              </a14:hiddenEffects>
            </a:ext>
          </a:extLst>
        </xdr:spPr>
      </xdr:sp>
      <xdr:sp macro="" textlink="">
        <xdr:nvSpPr>
          <xdr:cNvPr id="11" name="Text Box 10">
            <a:extLst>
              <a:ext uri="{FF2B5EF4-FFF2-40B4-BE49-F238E27FC236}">
                <a16:creationId xmlns:a16="http://schemas.microsoft.com/office/drawing/2014/main" id="{0366A39F-589B-6A0A-C64D-14E10D48B7FC}"/>
              </a:ext>
            </a:extLst>
          </xdr:cNvPr>
          <xdr:cNvSpPr txBox="1">
            <a:spLocks noChangeArrowheads="1"/>
          </xdr:cNvSpPr>
        </xdr:nvSpPr>
        <xdr:spPr bwMode="auto">
          <a:xfrm>
            <a:off x="5148118" y="3865995"/>
            <a:ext cx="2017531" cy="260511"/>
          </a:xfrm>
          <a:prstGeom prst="rect">
            <a:avLst/>
          </a:prstGeom>
          <a:noFill/>
          <a:ln>
            <a:noFill/>
          </a:ln>
          <a:effectLst/>
        </xdr:spPr>
        <xdr:txBody>
          <a:bodyPr wrap="none" lIns="36000" tIns="36000" rIns="36000" bIns="36000" anchor="t" upright="1">
            <a:noAutofit/>
          </a:bodyPr>
          <a:lstStyle/>
          <a:p>
            <a:pPr marL="0" indent="0" algn="l" rtl="0">
              <a:defRPr sz="1000"/>
            </a:pPr>
            <a:r>
              <a:rPr lang="de-DE" sz="1200" b="0" i="0" u="none" strike="noStrike" baseline="0">
                <a:solidFill>
                  <a:srgbClr val="333333"/>
                </a:solidFill>
                <a:latin typeface="Calibri" panose="020F0502020204030204" pitchFamily="34" charset="0"/>
                <a:ea typeface="+mn-ea"/>
                <a:cs typeface="Calibri" panose="020F0502020204030204" pitchFamily="34" charset="0"/>
              </a:rPr>
              <a:t>Nützliche Wirkung - übermäßig(E)</a:t>
            </a:r>
          </a:p>
        </xdr:txBody>
      </xdr:sp>
      <xdr:sp macro="" textlink="">
        <xdr:nvSpPr>
          <xdr:cNvPr id="12" name="Text Box 11">
            <a:extLst>
              <a:ext uri="{FF2B5EF4-FFF2-40B4-BE49-F238E27FC236}">
                <a16:creationId xmlns:a16="http://schemas.microsoft.com/office/drawing/2014/main" id="{32B6C9BC-45D0-D97D-C86A-9800F45FD4A7}"/>
              </a:ext>
            </a:extLst>
          </xdr:cNvPr>
          <xdr:cNvSpPr txBox="1">
            <a:spLocks noChangeArrowheads="1"/>
          </xdr:cNvSpPr>
        </xdr:nvSpPr>
        <xdr:spPr bwMode="auto">
          <a:xfrm>
            <a:off x="7730839" y="3302000"/>
            <a:ext cx="1301950" cy="448319"/>
          </a:xfrm>
          <a:prstGeom prst="rect">
            <a:avLst/>
          </a:prstGeom>
          <a:noFill/>
          <a:ln>
            <a:noFill/>
          </a:ln>
          <a:effectLst/>
        </xdr:spPr>
        <xdr:txBody>
          <a:bodyPr wrap="none" lIns="36000" tIns="36000" rIns="36000" bIns="36000" anchor="t" upright="1">
            <a:noAutofit/>
          </a:bodyPr>
          <a:lstStyle/>
          <a:p>
            <a:pPr marL="0" indent="0" algn="l" rtl="0">
              <a:lnSpc>
                <a:spcPts val="1300"/>
              </a:lnSpc>
              <a:defRPr sz="1000"/>
            </a:pPr>
            <a:r>
              <a:rPr lang="de-DE" sz="1200" b="0" i="0" u="none" strike="noStrike" baseline="0">
                <a:solidFill>
                  <a:srgbClr val="333333"/>
                </a:solidFill>
                <a:latin typeface="Calibri" panose="020F0502020204030204" pitchFamily="34" charset="0"/>
                <a:ea typeface="+mn-ea"/>
                <a:cs typeface="Calibri" panose="020F0502020204030204" pitchFamily="34" charset="0"/>
              </a:rPr>
              <a:t>Schädliche Wirkung(H)</a:t>
            </a:r>
          </a:p>
          <a:p>
            <a:pPr marL="0" indent="0" algn="l" rtl="0">
              <a:lnSpc>
                <a:spcPts val="1300"/>
              </a:lnSpc>
              <a:defRPr sz="1000"/>
            </a:pPr>
            <a:endParaRPr lang="de-DE" sz="1200" b="0" i="0" u="none" strike="noStrike" baseline="0">
              <a:solidFill>
                <a:srgbClr val="333333"/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endParaRPr>
          </a:p>
        </xdr:txBody>
      </xdr:sp>
      <xdr:sp macro="" textlink="">
        <xdr:nvSpPr>
          <xdr:cNvPr id="77262" name="AutoShape 12">
            <a:extLst>
              <a:ext uri="{FF2B5EF4-FFF2-40B4-BE49-F238E27FC236}">
                <a16:creationId xmlns:a16="http://schemas.microsoft.com/office/drawing/2014/main" id="{80467AA3-BD41-38F9-7B20-5DDE92600D76}"/>
              </a:ext>
            </a:extLst>
          </xdr:cNvPr>
          <xdr:cNvSpPr>
            <a:spLocks noChangeArrowheads="1"/>
          </xdr:cNvSpPr>
        </xdr:nvSpPr>
        <xdr:spPr bwMode="auto">
          <a:xfrm>
            <a:off x="876300" y="3390900"/>
            <a:ext cx="304800" cy="154517"/>
          </a:xfrm>
          <a:prstGeom prst="roundRect">
            <a:avLst>
              <a:gd name="adj" fmla="val 16667"/>
            </a:avLst>
          </a:prstGeom>
          <a:solidFill>
            <a:srgbClr val="0381A3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</xdr:sp>
      <xdr:sp macro="" textlink="">
        <xdr:nvSpPr>
          <xdr:cNvPr id="77263" name="AutoShape 13">
            <a:extLst>
              <a:ext uri="{FF2B5EF4-FFF2-40B4-BE49-F238E27FC236}">
                <a16:creationId xmlns:a16="http://schemas.microsoft.com/office/drawing/2014/main" id="{93940121-6A29-E551-0AEB-44125D7B0BFE}"/>
              </a:ext>
            </a:extLst>
          </xdr:cNvPr>
          <xdr:cNvSpPr>
            <a:spLocks noChangeArrowheads="1"/>
          </xdr:cNvSpPr>
        </xdr:nvSpPr>
        <xdr:spPr bwMode="auto">
          <a:xfrm>
            <a:off x="863600" y="3661833"/>
            <a:ext cx="342900" cy="192617"/>
          </a:xfrm>
          <a:prstGeom prst="hexagon">
            <a:avLst>
              <a:gd name="adj" fmla="val 46100"/>
              <a:gd name="vf" fmla="val 115470"/>
            </a:avLst>
          </a:prstGeom>
          <a:solidFill>
            <a:srgbClr val="EB690B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77264" name="Oval 14">
            <a:extLst>
              <a:ext uri="{FF2B5EF4-FFF2-40B4-BE49-F238E27FC236}">
                <a16:creationId xmlns:a16="http://schemas.microsoft.com/office/drawing/2014/main" id="{39FCE504-7670-8804-D4B1-C4A14336ADE5}"/>
              </a:ext>
            </a:extLst>
          </xdr:cNvPr>
          <xdr:cNvSpPr>
            <a:spLocks noChangeArrowheads="1"/>
          </xdr:cNvSpPr>
        </xdr:nvSpPr>
        <xdr:spPr bwMode="auto">
          <a:xfrm>
            <a:off x="889000" y="3905250"/>
            <a:ext cx="304800" cy="192617"/>
          </a:xfrm>
          <a:prstGeom prst="ellipse">
            <a:avLst/>
          </a:prstGeom>
          <a:solidFill>
            <a:srgbClr val="FFDD00"/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DAE0E3"/>
                  </a:outerShdw>
                </a:effectLst>
              </a14:hiddenEffects>
            </a:ext>
          </a:extLst>
        </xdr:spPr>
      </xdr:sp>
      <xdr:sp macro="" textlink="">
        <xdr:nvSpPr>
          <xdr:cNvPr id="77265" name="Freeform 15">
            <a:extLst>
              <a:ext uri="{FF2B5EF4-FFF2-40B4-BE49-F238E27FC236}">
                <a16:creationId xmlns:a16="http://schemas.microsoft.com/office/drawing/2014/main" id="{50F791FA-C00E-AD93-0B77-550A99B608DA}"/>
              </a:ext>
            </a:extLst>
          </xdr:cNvPr>
          <xdr:cNvSpPr>
            <a:spLocks/>
          </xdr:cNvSpPr>
        </xdr:nvSpPr>
        <xdr:spPr bwMode="auto">
          <a:xfrm rot="10800000" flipH="1" flipV="1">
            <a:off x="7429503" y="3416300"/>
            <a:ext cx="304800" cy="50800"/>
          </a:xfrm>
          <a:custGeom>
            <a:avLst/>
            <a:gdLst>
              <a:gd name="T0" fmla="*/ 0 w 5444"/>
              <a:gd name="T1" fmla="*/ 50800 h 483"/>
              <a:gd name="T2" fmla="*/ 25419 w 5444"/>
              <a:gd name="T3" fmla="*/ 3155 h 483"/>
              <a:gd name="T4" fmla="*/ 50837 w 5444"/>
              <a:gd name="T5" fmla="*/ 50800 h 483"/>
              <a:gd name="T6" fmla="*/ 76200 w 5444"/>
              <a:gd name="T7" fmla="*/ 3155 h 483"/>
              <a:gd name="T8" fmla="*/ 101619 w 5444"/>
              <a:gd name="T9" fmla="*/ 50800 h 483"/>
              <a:gd name="T10" fmla="*/ 126981 w 5444"/>
              <a:gd name="T11" fmla="*/ 3155 h 483"/>
              <a:gd name="T12" fmla="*/ 152400 w 5444"/>
              <a:gd name="T13" fmla="*/ 50800 h 483"/>
              <a:gd name="T14" fmla="*/ 177819 w 5444"/>
              <a:gd name="T15" fmla="*/ 3155 h 483"/>
              <a:gd name="T16" fmla="*/ 203181 w 5444"/>
              <a:gd name="T17" fmla="*/ 50800 h 483"/>
              <a:gd name="T18" fmla="*/ 228600 w 5444"/>
              <a:gd name="T19" fmla="*/ 3155 h 483"/>
              <a:gd name="T20" fmla="*/ 253963 w 5444"/>
              <a:gd name="T21" fmla="*/ 50800 h 483"/>
              <a:gd name="T22" fmla="*/ 279381 w 5444"/>
              <a:gd name="T23" fmla="*/ 3155 h 483"/>
              <a:gd name="T24" fmla="*/ 297130 w 5444"/>
              <a:gd name="T25" fmla="*/ 31763 h 483"/>
              <a:gd name="T26" fmla="*/ 304800 w 5444"/>
              <a:gd name="T27" fmla="*/ 31763 h 483"/>
              <a:gd name="T28" fmla="*/ 0 60000 65536"/>
              <a:gd name="T29" fmla="*/ 0 60000 65536"/>
              <a:gd name="T30" fmla="*/ 0 60000 65536"/>
              <a:gd name="T31" fmla="*/ 0 60000 65536"/>
              <a:gd name="T32" fmla="*/ 0 60000 65536"/>
              <a:gd name="T33" fmla="*/ 0 60000 65536"/>
              <a:gd name="T34" fmla="*/ 0 60000 65536"/>
              <a:gd name="T35" fmla="*/ 0 60000 65536"/>
              <a:gd name="T36" fmla="*/ 0 60000 65536"/>
              <a:gd name="T37" fmla="*/ 0 60000 65536"/>
              <a:gd name="T38" fmla="*/ 0 60000 65536"/>
              <a:gd name="T39" fmla="*/ 0 60000 65536"/>
              <a:gd name="T40" fmla="*/ 0 60000 65536"/>
              <a:gd name="T41" fmla="*/ 0 60000 65536"/>
            </a:gdLst>
            <a:ahLst/>
            <a:cxnLst>
              <a:cxn ang="T28">
                <a:pos x="T0" y="T1"/>
              </a:cxn>
              <a:cxn ang="T29">
                <a:pos x="T2" y="T3"/>
              </a:cxn>
              <a:cxn ang="T30">
                <a:pos x="T4" y="T5"/>
              </a:cxn>
              <a:cxn ang="T31">
                <a:pos x="T6" y="T7"/>
              </a:cxn>
              <a:cxn ang="T32">
                <a:pos x="T8" y="T9"/>
              </a:cxn>
              <a:cxn ang="T33">
                <a:pos x="T10" y="T11"/>
              </a:cxn>
              <a:cxn ang="T34">
                <a:pos x="T12" y="T13"/>
              </a:cxn>
              <a:cxn ang="T35">
                <a:pos x="T14" y="T15"/>
              </a:cxn>
              <a:cxn ang="T36">
                <a:pos x="T16" y="T17"/>
              </a:cxn>
              <a:cxn ang="T37">
                <a:pos x="T18" y="T19"/>
              </a:cxn>
              <a:cxn ang="T38">
                <a:pos x="T20" y="T21"/>
              </a:cxn>
              <a:cxn ang="T39">
                <a:pos x="T22" y="T23"/>
              </a:cxn>
              <a:cxn ang="T40">
                <a:pos x="T24" y="T25"/>
              </a:cxn>
              <a:cxn ang="T41">
                <a:pos x="T26" y="T27"/>
              </a:cxn>
            </a:cxnLst>
            <a:rect l="0" t="0" r="r" b="b"/>
            <a:pathLst>
              <a:path w="5444" h="483">
                <a:moveTo>
                  <a:pt x="0" y="483"/>
                </a:moveTo>
                <a:cubicBezTo>
                  <a:pt x="151" y="256"/>
                  <a:pt x="303" y="30"/>
                  <a:pt x="454" y="30"/>
                </a:cubicBezTo>
                <a:cubicBezTo>
                  <a:pt x="605" y="30"/>
                  <a:pt x="757" y="483"/>
                  <a:pt x="908" y="483"/>
                </a:cubicBezTo>
                <a:cubicBezTo>
                  <a:pt x="1059" y="483"/>
                  <a:pt x="1210" y="30"/>
                  <a:pt x="1361" y="30"/>
                </a:cubicBezTo>
                <a:cubicBezTo>
                  <a:pt x="1512" y="30"/>
                  <a:pt x="1664" y="483"/>
                  <a:pt x="1815" y="483"/>
                </a:cubicBezTo>
                <a:cubicBezTo>
                  <a:pt x="1966" y="483"/>
                  <a:pt x="2117" y="30"/>
                  <a:pt x="2268" y="30"/>
                </a:cubicBezTo>
                <a:cubicBezTo>
                  <a:pt x="2419" y="30"/>
                  <a:pt x="2571" y="483"/>
                  <a:pt x="2722" y="483"/>
                </a:cubicBezTo>
                <a:cubicBezTo>
                  <a:pt x="2873" y="483"/>
                  <a:pt x="3025" y="30"/>
                  <a:pt x="3176" y="30"/>
                </a:cubicBezTo>
                <a:cubicBezTo>
                  <a:pt x="3327" y="30"/>
                  <a:pt x="3478" y="483"/>
                  <a:pt x="3629" y="483"/>
                </a:cubicBezTo>
                <a:cubicBezTo>
                  <a:pt x="3780" y="483"/>
                  <a:pt x="3932" y="30"/>
                  <a:pt x="4083" y="30"/>
                </a:cubicBezTo>
                <a:cubicBezTo>
                  <a:pt x="4234" y="30"/>
                  <a:pt x="4385" y="483"/>
                  <a:pt x="4536" y="483"/>
                </a:cubicBezTo>
                <a:cubicBezTo>
                  <a:pt x="4687" y="483"/>
                  <a:pt x="4862" y="60"/>
                  <a:pt x="4990" y="30"/>
                </a:cubicBezTo>
                <a:cubicBezTo>
                  <a:pt x="5118" y="0"/>
                  <a:pt x="5231" y="257"/>
                  <a:pt x="5307" y="302"/>
                </a:cubicBezTo>
                <a:cubicBezTo>
                  <a:pt x="5383" y="347"/>
                  <a:pt x="5413" y="324"/>
                  <a:pt x="5444" y="302"/>
                </a:cubicBezTo>
              </a:path>
            </a:pathLst>
          </a:custGeom>
          <a:solidFill>
            <a:srgbClr val="EB690B"/>
          </a:solidFill>
          <a:ln w="12700">
            <a:solidFill>
              <a:srgbClr val="DA040F"/>
            </a:solidFill>
            <a:round/>
            <a:headEnd/>
            <a:tailEnd type="triangle" w="med" len="med"/>
          </a:ln>
        </xdr:spPr>
      </xdr:sp>
      <xdr:sp macro="" textlink="">
        <xdr:nvSpPr>
          <xdr:cNvPr id="17" name="Oval 57">
            <a:extLst>
              <a:ext uri="{FF2B5EF4-FFF2-40B4-BE49-F238E27FC236}">
                <a16:creationId xmlns:a16="http://schemas.microsoft.com/office/drawing/2014/main" id="{0375A816-B98B-1B32-EF74-9780B2B8695C}"/>
              </a:ext>
            </a:extLst>
          </xdr:cNvPr>
          <xdr:cNvSpPr>
            <a:spLocks noChangeArrowheads="1"/>
          </xdr:cNvSpPr>
        </xdr:nvSpPr>
        <xdr:spPr bwMode="auto">
          <a:xfrm>
            <a:off x="9367985" y="3327400"/>
            <a:ext cx="234373" cy="238799"/>
          </a:xfrm>
          <a:prstGeom prst="ellipse">
            <a:avLst/>
          </a:prstGeom>
          <a:solidFill>
            <a:srgbClr val="7EB2AD"/>
          </a:solidFill>
          <a:ln>
            <a:noFill/>
          </a:ln>
          <a:effectLst/>
        </xdr:spPr>
        <xdr:txBody>
          <a:bodyPr vertOverflow="clip" wrap="square" lIns="0" tIns="0" rIns="0" bIns="0" anchor="ctr" upright="1"/>
          <a:lstStyle/>
          <a:p>
            <a:pPr marL="0" indent="0" algn="ctr" rtl="0">
              <a:lnSpc>
                <a:spcPts val="800"/>
              </a:lnSpc>
              <a:defRPr sz="1000"/>
            </a:pPr>
            <a:r>
              <a:rPr lang="de-DE" sz="800" b="0" i="0" u="none" strike="noStrike" baseline="0">
                <a:solidFill>
                  <a:srgbClr val="333333"/>
                </a:solidFill>
                <a:latin typeface="Calibri" panose="020F0502020204030204" pitchFamily="34" charset="0"/>
                <a:ea typeface="+mn-ea"/>
                <a:cs typeface="Calibri" panose="020F0502020204030204" pitchFamily="34" charset="0"/>
              </a:rPr>
              <a:t>B</a:t>
            </a:r>
          </a:p>
          <a:p>
            <a:pPr marL="0" indent="0" algn="ctr" rtl="0">
              <a:lnSpc>
                <a:spcPts val="700"/>
              </a:lnSpc>
              <a:defRPr sz="1000"/>
            </a:pPr>
            <a:endParaRPr lang="de-DE" sz="1400" b="0" i="0" u="none" strike="noStrike" baseline="0">
              <a:solidFill>
                <a:srgbClr val="333333"/>
              </a:solidFill>
              <a:latin typeface="Arial" pitchFamily="2" charset="0"/>
              <a:ea typeface="+mn-ea"/>
              <a:cs typeface="Arial" pitchFamily="2" charset="0"/>
            </a:endParaRPr>
          </a:p>
        </xdr:txBody>
      </xdr:sp>
      <xdr:sp macro="" textlink="">
        <xdr:nvSpPr>
          <xdr:cNvPr id="18" name="Oval 58">
            <a:extLst>
              <a:ext uri="{FF2B5EF4-FFF2-40B4-BE49-F238E27FC236}">
                <a16:creationId xmlns:a16="http://schemas.microsoft.com/office/drawing/2014/main" id="{699D7084-BD72-95A2-0931-F182B69F060E}"/>
              </a:ext>
            </a:extLst>
          </xdr:cNvPr>
          <xdr:cNvSpPr>
            <a:spLocks noChangeArrowheads="1"/>
          </xdr:cNvSpPr>
        </xdr:nvSpPr>
        <xdr:spPr bwMode="auto">
          <a:xfrm>
            <a:off x="9367985" y="3604299"/>
            <a:ext cx="234373" cy="234179"/>
          </a:xfrm>
          <a:prstGeom prst="ellipse">
            <a:avLst/>
          </a:prstGeom>
          <a:solidFill>
            <a:srgbClr val="EB690B"/>
          </a:solidFill>
          <a:ln>
            <a:noFill/>
          </a:ln>
          <a:effectLst/>
        </xdr:spPr>
        <xdr:txBody>
          <a:bodyPr vertOverflow="clip" wrap="square" lIns="0" tIns="0" rIns="0" bIns="0" anchor="ctr" upright="1"/>
          <a:lstStyle/>
          <a:p>
            <a:pPr algn="ctr" rtl="0">
              <a:lnSpc>
                <a:spcPts val="800"/>
              </a:lnSpc>
              <a:defRPr sz="1000"/>
            </a:pPr>
            <a:r>
              <a:rPr lang="de-DE" sz="800" b="0" i="0" u="none" strike="noStrike" baseline="0">
                <a:solidFill>
                  <a:srgbClr val="333333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Ad</a:t>
            </a:r>
          </a:p>
          <a:p>
            <a:pPr algn="ctr" rtl="0">
              <a:lnSpc>
                <a:spcPts val="700"/>
              </a:lnSpc>
              <a:defRPr sz="1000"/>
            </a:pPr>
            <a:endParaRPr lang="de-DE" sz="800" b="0" i="0" u="none" strike="noStrike" baseline="0">
              <a:solidFill>
                <a:srgbClr val="333333"/>
              </a:solidFill>
              <a:latin typeface="Arial" pitchFamily="2" charset="0"/>
              <a:cs typeface="Arial" pitchFamily="2" charset="0"/>
            </a:endParaRPr>
          </a:p>
        </xdr:txBody>
      </xdr:sp>
      <xdr:sp macro="" textlink="">
        <xdr:nvSpPr>
          <xdr:cNvPr id="19" name="Oval 59">
            <a:extLst>
              <a:ext uri="{FF2B5EF4-FFF2-40B4-BE49-F238E27FC236}">
                <a16:creationId xmlns:a16="http://schemas.microsoft.com/office/drawing/2014/main" id="{A4D44D3B-39C9-3AC9-BDF5-05A89A6D5DFA}"/>
              </a:ext>
            </a:extLst>
          </xdr:cNvPr>
          <xdr:cNvSpPr>
            <a:spLocks noChangeArrowheads="1"/>
          </xdr:cNvSpPr>
        </xdr:nvSpPr>
        <xdr:spPr bwMode="auto">
          <a:xfrm>
            <a:off x="9367985" y="3878695"/>
            <a:ext cx="234373" cy="238799"/>
          </a:xfrm>
          <a:prstGeom prst="ellipse">
            <a:avLst/>
          </a:prstGeom>
          <a:solidFill>
            <a:srgbClr val="B4C9D1"/>
          </a:solidFill>
          <a:ln>
            <a:noFill/>
          </a:ln>
          <a:effectLst/>
        </xdr:spPr>
        <xdr:txBody>
          <a:bodyPr vertOverflow="clip" wrap="square" lIns="0" tIns="0" rIns="0" bIns="0" anchor="ctr" upright="1"/>
          <a:lstStyle/>
          <a:p>
            <a:pPr algn="ctr" rtl="0">
              <a:lnSpc>
                <a:spcPts val="800"/>
              </a:lnSpc>
              <a:defRPr sz="1000"/>
            </a:pPr>
            <a:r>
              <a:rPr lang="de-DE" sz="800" b="0" i="0" u="none" strike="noStrike" baseline="0">
                <a:solidFill>
                  <a:srgbClr val="333333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A1</a:t>
            </a:r>
          </a:p>
          <a:p>
            <a:pPr algn="ctr" rtl="0">
              <a:lnSpc>
                <a:spcPts val="700"/>
              </a:lnSpc>
              <a:defRPr sz="1000"/>
            </a:pPr>
            <a:endParaRPr lang="de-DE" sz="800" b="0" i="0" u="none" strike="noStrike" baseline="0">
              <a:solidFill>
                <a:srgbClr val="333333"/>
              </a:solidFill>
              <a:latin typeface="Calibri" panose="020F0502020204030204" pitchFamily="34" charset="0"/>
              <a:cs typeface="Calibri" panose="020F0502020204030204" pitchFamily="34" charset="0"/>
            </a:endParaRPr>
          </a:p>
        </xdr:txBody>
      </xdr:sp>
      <xdr:sp macro="" textlink="">
        <xdr:nvSpPr>
          <xdr:cNvPr id="20" name="Text Box 60">
            <a:extLst>
              <a:ext uri="{FF2B5EF4-FFF2-40B4-BE49-F238E27FC236}">
                <a16:creationId xmlns:a16="http://schemas.microsoft.com/office/drawing/2014/main" id="{06085F6A-1EFF-1475-AC41-4534FFAA0CE8}"/>
              </a:ext>
            </a:extLst>
          </xdr:cNvPr>
          <xdr:cNvSpPr txBox="1">
            <a:spLocks noChangeArrowheads="1"/>
          </xdr:cNvSpPr>
        </xdr:nvSpPr>
        <xdr:spPr bwMode="auto">
          <a:xfrm>
            <a:off x="9627758" y="3314700"/>
            <a:ext cx="913382" cy="260511"/>
          </a:xfrm>
          <a:prstGeom prst="rect">
            <a:avLst/>
          </a:prstGeom>
          <a:noFill/>
          <a:ln>
            <a:noFill/>
          </a:ln>
          <a:effectLst/>
        </xdr:spPr>
        <xdr:txBody>
          <a:bodyPr wrap="none" lIns="36000" tIns="36000" rIns="36000" bIns="36000" anchor="t" upright="1">
            <a:noAutofit/>
          </a:bodyPr>
          <a:lstStyle/>
          <a:p>
            <a:pPr marL="0" indent="0" algn="l" rtl="0">
              <a:defRPr sz="1000"/>
            </a:pPr>
            <a:r>
              <a:rPr lang="de-DE" sz="1200" b="0" i="0" u="none" strike="noStrike" baseline="0">
                <a:solidFill>
                  <a:srgbClr val="333333"/>
                </a:solidFill>
                <a:latin typeface="Calibri" panose="020F0502020204030204" pitchFamily="34" charset="0"/>
                <a:ea typeface="+mn-ea"/>
                <a:cs typeface="Calibri" panose="020F0502020204030204" pitchFamily="34" charset="0"/>
              </a:rPr>
              <a:t>Basisfunktion</a:t>
            </a:r>
          </a:p>
        </xdr:txBody>
      </xdr:sp>
      <xdr:sp macro="" textlink="">
        <xdr:nvSpPr>
          <xdr:cNvPr id="21" name="Text Box 61">
            <a:extLst>
              <a:ext uri="{FF2B5EF4-FFF2-40B4-BE49-F238E27FC236}">
                <a16:creationId xmlns:a16="http://schemas.microsoft.com/office/drawing/2014/main" id="{98285F4E-3FFF-F9A8-8A22-B086E6ADEA22}"/>
              </a:ext>
            </a:extLst>
          </xdr:cNvPr>
          <xdr:cNvSpPr txBox="1">
            <a:spLocks noChangeArrowheads="1"/>
          </xdr:cNvSpPr>
        </xdr:nvSpPr>
        <xdr:spPr bwMode="auto">
          <a:xfrm>
            <a:off x="9627758" y="3591599"/>
            <a:ext cx="1771694" cy="260511"/>
          </a:xfrm>
          <a:prstGeom prst="rect">
            <a:avLst/>
          </a:prstGeom>
          <a:noFill/>
          <a:ln>
            <a:noFill/>
          </a:ln>
          <a:effectLst/>
        </xdr:spPr>
        <xdr:txBody>
          <a:bodyPr wrap="none" lIns="36000" tIns="36000" rIns="36000" bIns="36000" anchor="t" upright="1">
            <a:noAutofit/>
          </a:bodyPr>
          <a:lstStyle/>
          <a:p>
            <a:pPr marL="0" indent="0" algn="l" rtl="0">
              <a:defRPr sz="1000"/>
            </a:pPr>
            <a:r>
              <a:rPr lang="de-DE" sz="1200" b="0" i="0" u="none" strike="noStrike" baseline="0">
                <a:solidFill>
                  <a:srgbClr val="333333"/>
                </a:solidFill>
                <a:latin typeface="Calibri" panose="020F0502020204030204" pitchFamily="34" charset="0"/>
                <a:ea typeface="+mn-ea"/>
                <a:cs typeface="Calibri" panose="020F0502020204030204" pitchFamily="34" charset="0"/>
              </a:rPr>
              <a:t>Zusatzfunktion (Additional)</a:t>
            </a:r>
          </a:p>
        </xdr:txBody>
      </xdr:sp>
      <xdr:sp macro="" textlink="">
        <xdr:nvSpPr>
          <xdr:cNvPr id="22" name="Text Box 62">
            <a:extLst>
              <a:ext uri="{FF2B5EF4-FFF2-40B4-BE49-F238E27FC236}">
                <a16:creationId xmlns:a16="http://schemas.microsoft.com/office/drawing/2014/main" id="{51454824-E4D7-1568-C9B1-E5A36AED8F8F}"/>
              </a:ext>
            </a:extLst>
          </xdr:cNvPr>
          <xdr:cNvSpPr txBox="1">
            <a:spLocks noChangeArrowheads="1"/>
          </xdr:cNvSpPr>
        </xdr:nvSpPr>
        <xdr:spPr bwMode="auto">
          <a:xfrm>
            <a:off x="9627758" y="3865995"/>
            <a:ext cx="2308252" cy="260511"/>
          </a:xfrm>
          <a:prstGeom prst="rect">
            <a:avLst/>
          </a:prstGeom>
          <a:noFill/>
          <a:ln>
            <a:noFill/>
          </a:ln>
          <a:effectLst/>
        </xdr:spPr>
        <xdr:txBody>
          <a:bodyPr wrap="none" lIns="36000" tIns="36000" rIns="36000" bIns="36000" anchor="t" upright="1">
            <a:noAutofit/>
          </a:bodyPr>
          <a:lstStyle/>
          <a:p>
            <a:pPr marL="0" indent="0" algn="l" rtl="0">
              <a:defRPr sz="1000"/>
            </a:pPr>
            <a:r>
              <a:rPr lang="de-DE" sz="1200" b="0" i="0" u="none" strike="noStrike" baseline="0">
                <a:solidFill>
                  <a:srgbClr val="333333"/>
                </a:solidFill>
                <a:latin typeface="Calibri" panose="020F0502020204030204" pitchFamily="34" charset="0"/>
                <a:ea typeface="+mn-ea"/>
                <a:cs typeface="Calibri" panose="020F0502020204030204" pitchFamily="34" charset="0"/>
              </a:rPr>
              <a:t>Hilfsfunktion (Auxillary) vom Rang 1</a:t>
            </a:r>
          </a:p>
        </xdr:txBody>
      </xdr:sp>
    </xdr:grpSp>
    <xdr:clientData/>
  </xdr:twoCellAnchor>
  <xdr:twoCellAnchor>
    <xdr:from>
      <xdr:col>14</xdr:col>
      <xdr:colOff>711201</xdr:colOff>
      <xdr:row>27</xdr:row>
      <xdr:rowOff>122115</xdr:rowOff>
    </xdr:from>
    <xdr:to>
      <xdr:col>18</xdr:col>
      <xdr:colOff>569547</xdr:colOff>
      <xdr:row>45</xdr:row>
      <xdr:rowOff>93785</xdr:rowOff>
    </xdr:to>
    <xdr:sp macro="" textlink="">
      <xdr:nvSpPr>
        <xdr:cNvPr id="5" name="Pfeil nach rechts 4">
          <a:extLst>
            <a:ext uri="{FF2B5EF4-FFF2-40B4-BE49-F238E27FC236}">
              <a16:creationId xmlns:a16="http://schemas.microsoft.com/office/drawing/2014/main" id="{77252050-7460-3240-9088-D9A4CA949821}"/>
            </a:ext>
          </a:extLst>
        </xdr:cNvPr>
        <xdr:cNvSpPr/>
      </xdr:nvSpPr>
      <xdr:spPr>
        <a:xfrm flipH="1">
          <a:off x="17881601" y="5252915"/>
          <a:ext cx="3160346" cy="3299070"/>
        </a:xfrm>
        <a:prstGeom prst="rightArrow">
          <a:avLst/>
        </a:prstGeom>
        <a:solidFill>
          <a:srgbClr val="FEF445">
            <a:alpha val="44188"/>
          </a:srgb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DE" sz="1200">
              <a:solidFill>
                <a:schemeClr val="tx1"/>
              </a:solidFill>
            </a:rPr>
            <a:t>Modell aus der Funktionsmodellierung</a:t>
          </a:r>
          <a:r>
            <a:rPr lang="de-DE" sz="1200" baseline="0">
              <a:solidFill>
                <a:schemeClr val="tx1"/>
              </a:solidFill>
            </a:rPr>
            <a:t> kopieren und alle Funktionen untersuchen nach Kategorie und Erfüllungsgrad</a:t>
          </a:r>
          <a:endParaRPr lang="de-DE" sz="1200">
            <a:solidFill>
              <a:schemeClr val="tx1"/>
            </a:solidFill>
          </a:endParaRPr>
        </a:p>
        <a:p>
          <a:pPr algn="ctr"/>
          <a:r>
            <a:rPr lang="de-DE" sz="1200">
              <a:solidFill>
                <a:schemeClr val="tx1"/>
              </a:solidFill>
            </a:rPr>
            <a:t>Formuliere mögliche Aufgaben daraus</a:t>
          </a: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804333</xdr:colOff>
      <xdr:row>1</xdr:row>
      <xdr:rowOff>31750</xdr:rowOff>
    </xdr:to>
    <xdr:sp macro="" textlink="">
      <xdr:nvSpPr>
        <xdr:cNvPr id="31" name="Abgerundetes Rechteck 30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8419296-DFCC-AB4D-96DD-35320E53DD44}"/>
            </a:ext>
          </a:extLst>
        </xdr:cNvPr>
        <xdr:cNvSpPr/>
      </xdr:nvSpPr>
      <xdr:spPr>
        <a:xfrm>
          <a:off x="0" y="0"/>
          <a:ext cx="804333" cy="243417"/>
        </a:xfrm>
        <a:prstGeom prst="roundRect">
          <a:avLst/>
        </a:prstGeom>
        <a:solidFill>
          <a:srgbClr val="DFDFD7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de-DE" sz="1100" b="1">
              <a:solidFill>
                <a:srgbClr val="FF0000"/>
              </a:solidFill>
            </a:rPr>
            <a:t>Übersicht</a:t>
          </a:r>
        </a:p>
        <a:p>
          <a:pPr algn="l"/>
          <a:endParaRPr lang="de-DE" sz="1100" b="1">
            <a:solidFill>
              <a:srgbClr val="FF0000"/>
            </a:solidFill>
          </a:endParaRPr>
        </a:p>
      </xdr:txBody>
    </xdr:sp>
    <xdr:clientData/>
  </xdr:twoCellAnchor>
  <xdr:twoCellAnchor editAs="oneCell">
    <xdr:from>
      <xdr:col>9</xdr:col>
      <xdr:colOff>56881</xdr:colOff>
      <xdr:row>0</xdr:row>
      <xdr:rowOff>25400</xdr:rowOff>
    </xdr:from>
    <xdr:to>
      <xdr:col>17</xdr:col>
      <xdr:colOff>698500</xdr:colOff>
      <xdr:row>21</xdr:row>
      <xdr:rowOff>12700</xdr:rowOff>
    </xdr:to>
    <xdr:pic>
      <xdr:nvPicPr>
        <xdr:cNvPr id="16" name="Grafik 15">
          <a:extLst>
            <a:ext uri="{FF2B5EF4-FFF2-40B4-BE49-F238E27FC236}">
              <a16:creationId xmlns:a16="http://schemas.microsoft.com/office/drawing/2014/main" id="{ECF65945-D4A7-4509-5364-348BE23714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3099781" y="25400"/>
          <a:ext cx="7245619" cy="4051300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175846</xdr:colOff>
      <xdr:row>1</xdr:row>
      <xdr:rowOff>31258</xdr:rowOff>
    </xdr:from>
    <xdr:to>
      <xdr:col>10</xdr:col>
      <xdr:colOff>759069</xdr:colOff>
      <xdr:row>8</xdr:row>
      <xdr:rowOff>78152</xdr:rowOff>
    </xdr:to>
    <xdr:sp macro="" textlink="">
      <xdr:nvSpPr>
        <xdr:cNvPr id="62" name="Pfeil nach rechts 61">
          <a:extLst>
            <a:ext uri="{FF2B5EF4-FFF2-40B4-BE49-F238E27FC236}">
              <a16:creationId xmlns:a16="http://schemas.microsoft.com/office/drawing/2014/main" id="{0E831984-50A3-284D-A1ED-FA7E51755118}"/>
            </a:ext>
          </a:extLst>
        </xdr:cNvPr>
        <xdr:cNvSpPr/>
      </xdr:nvSpPr>
      <xdr:spPr>
        <a:xfrm flipH="1">
          <a:off x="13891846" y="295027"/>
          <a:ext cx="2243992" cy="1834663"/>
        </a:xfrm>
        <a:prstGeom prst="rightArrow">
          <a:avLst/>
        </a:prstGeom>
        <a:solidFill>
          <a:srgbClr val="FEF445">
            <a:alpha val="44188"/>
          </a:srgb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DE" sz="1200">
              <a:solidFill>
                <a:schemeClr val="tx1"/>
              </a:solidFill>
            </a:rPr>
            <a:t>Mache eine Brainstormingliste</a:t>
          </a:r>
          <a:r>
            <a:rPr lang="de-DE" sz="1200" baseline="0">
              <a:solidFill>
                <a:schemeClr val="tx1"/>
              </a:solidFill>
            </a:rPr>
            <a:t> mit den ersten Ideen </a:t>
          </a:r>
          <a:endParaRPr lang="de-DE" sz="1200">
            <a:solidFill>
              <a:schemeClr val="tx1"/>
            </a:solidFill>
          </a:endParaRPr>
        </a:p>
        <a:p>
          <a:pPr algn="l"/>
          <a:endParaRPr lang="de-DE" sz="1200">
            <a:solidFill>
              <a:schemeClr val="tx1"/>
            </a:solidFill>
          </a:endParaRP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804333</xdr:colOff>
      <xdr:row>0</xdr:row>
      <xdr:rowOff>232833</xdr:rowOff>
    </xdr:to>
    <xdr:sp macro="" textlink="">
      <xdr:nvSpPr>
        <xdr:cNvPr id="3" name="Abgerundetes Rechteck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0F29AF8-4E92-7D49-9D2F-F04446FF02D2}"/>
            </a:ext>
          </a:extLst>
        </xdr:cNvPr>
        <xdr:cNvSpPr/>
      </xdr:nvSpPr>
      <xdr:spPr>
        <a:xfrm>
          <a:off x="0" y="0"/>
          <a:ext cx="804333" cy="232833"/>
        </a:xfrm>
        <a:prstGeom prst="roundRect">
          <a:avLst/>
        </a:prstGeom>
        <a:solidFill>
          <a:srgbClr val="DFDFD7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de-DE" sz="1100" b="1">
              <a:solidFill>
                <a:srgbClr val="FF0000"/>
              </a:solidFill>
            </a:rPr>
            <a:t>Übersicht</a:t>
          </a:r>
        </a:p>
        <a:p>
          <a:pPr algn="l"/>
          <a:endParaRPr lang="de-DE" sz="1100" b="1">
            <a:solidFill>
              <a:srgbClr val="FF0000"/>
            </a:solidFill>
          </a:endParaRPr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254001</xdr:colOff>
      <xdr:row>0</xdr:row>
      <xdr:rowOff>22086</xdr:rowOff>
    </xdr:from>
    <xdr:to>
      <xdr:col>20</xdr:col>
      <xdr:colOff>44175</xdr:colOff>
      <xdr:row>12</xdr:row>
      <xdr:rowOff>132521</xdr:rowOff>
    </xdr:to>
    <xdr:sp macro="" textlink="">
      <xdr:nvSpPr>
        <xdr:cNvPr id="4" name="Textfeld 3">
          <a:extLst>
            <a:ext uri="{FF2B5EF4-FFF2-40B4-BE49-F238E27FC236}">
              <a16:creationId xmlns:a16="http://schemas.microsoft.com/office/drawing/2014/main" id="{A863E580-2A33-1C20-A2EA-D3A395EB7CBE}"/>
            </a:ext>
          </a:extLst>
        </xdr:cNvPr>
        <xdr:cNvSpPr txBox="1"/>
      </xdr:nvSpPr>
      <xdr:spPr>
        <a:xfrm>
          <a:off x="15173740" y="22086"/>
          <a:ext cx="3931478" cy="363330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indent="0" eaLnBrk="1" hangingPunct="1"/>
          <a:r>
            <a:rPr lang="de-DE" altLang="de-DE" sz="1100" dirty="0"/>
            <a:t>Die Hilfsfunktion mit dem höchsten Rangindex bekommt den Wert 1 zugewiesen. Die Funktion mit dem nächst niedrigeren Rangindex, bekommt den Wert 2 zugewiesen, usw. </a:t>
          </a:r>
        </a:p>
        <a:p>
          <a:pPr marL="0" indent="0" eaLnBrk="1" hangingPunct="1"/>
          <a:r>
            <a:rPr lang="de-DE" altLang="de-DE" sz="1100" dirty="0"/>
            <a:t>Zusatzfunktionen bekommen die gleichen Punkte wie </a:t>
          </a:r>
          <a:br>
            <a:rPr lang="de-DE" altLang="de-DE" sz="1100" dirty="0"/>
          </a:br>
          <a:r>
            <a:rPr lang="de-DE" altLang="de-DE" sz="1100" dirty="0"/>
            <a:t>die Funktion des Rangs A1.</a:t>
          </a:r>
        </a:p>
        <a:p>
          <a:pPr marL="0" indent="0" eaLnBrk="1" hangingPunct="1"/>
          <a:r>
            <a:rPr lang="de-DE" altLang="de-DE" sz="1100" dirty="0"/>
            <a:t>Basisfunktionen bekommen den um zwei Punkte </a:t>
          </a:r>
          <a:br>
            <a:rPr lang="de-DE" altLang="de-DE" sz="1100" dirty="0"/>
          </a:br>
          <a:r>
            <a:rPr lang="de-DE" altLang="de-DE" sz="1100" dirty="0"/>
            <a:t>erhöhten Wert des Rangs A1 zugewiesen.</a:t>
          </a:r>
        </a:p>
        <a:p>
          <a:pPr marL="0" indent="0" eaLnBrk="1" hangingPunct="1"/>
          <a:endParaRPr lang="de-DE" altLang="de-DE" sz="1100" b="1" dirty="0">
            <a:solidFill>
              <a:schemeClr val="accent1"/>
            </a:solidFill>
          </a:endParaRPr>
        </a:p>
        <a:p>
          <a:pPr marL="0" indent="0" eaLnBrk="1" hangingPunct="1"/>
          <a:r>
            <a:rPr lang="de-DE" altLang="de-DE" sz="1200" b="1" dirty="0">
              <a:solidFill>
                <a:schemeClr val="accent1"/>
              </a:solidFill>
            </a:rPr>
            <a:t>Beispiel:</a:t>
          </a:r>
        </a:p>
        <a:p>
          <a:pPr marL="0" indent="0" eaLnBrk="1" hangingPunct="1"/>
          <a:r>
            <a:rPr lang="de-DE" altLang="de-DE" sz="1100" dirty="0"/>
            <a:t>A4: 1 Funktionspunkt</a:t>
          </a:r>
        </a:p>
        <a:p>
          <a:pPr marL="0" indent="0" eaLnBrk="1" hangingPunct="1"/>
          <a:r>
            <a:rPr lang="de-DE" altLang="de-DE" sz="1100" dirty="0"/>
            <a:t>A3: 2 Funktionspunkte</a:t>
          </a:r>
        </a:p>
        <a:p>
          <a:pPr marL="0" indent="0" eaLnBrk="1" hangingPunct="1"/>
          <a:r>
            <a:rPr lang="de-DE" altLang="de-DE" sz="1100" dirty="0"/>
            <a:t>A2: 3 Funktionspunkte</a:t>
          </a:r>
        </a:p>
        <a:p>
          <a:pPr marL="0" indent="0" eaLnBrk="1" hangingPunct="1"/>
          <a:r>
            <a:rPr lang="de-DE" altLang="de-DE" sz="1100" dirty="0"/>
            <a:t>A1: 4 Funktionspunkte</a:t>
          </a:r>
        </a:p>
        <a:p>
          <a:pPr marL="0" indent="0" eaLnBrk="1" hangingPunct="1"/>
          <a:r>
            <a:rPr lang="de-DE" altLang="de-DE" sz="1100" dirty="0"/>
            <a:t>Ad=A1:  4 Funktionspunkte </a:t>
          </a:r>
        </a:p>
        <a:p>
          <a:pPr marL="0" indent="0" eaLnBrk="1" hangingPunct="1"/>
          <a:r>
            <a:rPr lang="de-DE" altLang="de-DE" sz="1100" dirty="0"/>
            <a:t>B=A1+2</a:t>
          </a:r>
          <a:r>
            <a:rPr lang="de-DE" altLang="de-DE" sz="1100" baseline="0" dirty="0"/>
            <a:t> 6</a:t>
          </a:r>
          <a:r>
            <a:rPr lang="de-DE" altLang="de-DE" sz="1100" dirty="0"/>
            <a:t> Funktionspunkte </a:t>
          </a:r>
        </a:p>
        <a:p>
          <a:pPr marL="0" indent="0" eaLnBrk="1" hangingPunct="1"/>
          <a:endParaRPr lang="de-DE" sz="1100" dirty="0"/>
        </a:p>
        <a:p>
          <a:pPr marL="0" indent="0" eaLnBrk="1" hangingPunct="1"/>
          <a:endParaRPr lang="de-DE" sz="1100"/>
        </a:p>
      </xdr:txBody>
    </xdr:sp>
    <xdr:clientData/>
  </xdr:twoCellAnchor>
  <xdr:twoCellAnchor>
    <xdr:from>
      <xdr:col>11</xdr:col>
      <xdr:colOff>452782</xdr:colOff>
      <xdr:row>0</xdr:row>
      <xdr:rowOff>441739</xdr:rowOff>
    </xdr:from>
    <xdr:to>
      <xdr:col>15</xdr:col>
      <xdr:colOff>300085</xdr:colOff>
      <xdr:row>5</xdr:row>
      <xdr:rowOff>99391</xdr:rowOff>
    </xdr:to>
    <xdr:sp macro="" textlink="">
      <xdr:nvSpPr>
        <xdr:cNvPr id="6" name="Pfeil nach rechts 5">
          <a:extLst>
            <a:ext uri="{FF2B5EF4-FFF2-40B4-BE49-F238E27FC236}">
              <a16:creationId xmlns:a16="http://schemas.microsoft.com/office/drawing/2014/main" id="{26F96C5C-BA33-1B45-AB19-EF4BAC8F5C45}"/>
            </a:ext>
          </a:extLst>
        </xdr:cNvPr>
        <xdr:cNvSpPr/>
      </xdr:nvSpPr>
      <xdr:spPr>
        <a:xfrm flipH="1">
          <a:off x="12059478" y="441739"/>
          <a:ext cx="3160346" cy="1855304"/>
        </a:xfrm>
        <a:prstGeom prst="rightArrow">
          <a:avLst/>
        </a:prstGeom>
        <a:solidFill>
          <a:srgbClr val="FEF445">
            <a:alpha val="44188"/>
          </a:srgb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DE" sz="1200">
              <a:solidFill>
                <a:schemeClr val="tx1"/>
              </a:solidFill>
            </a:rPr>
            <a:t>Kalkuliere die Funktionsränge und Kosten einer jeden Komponente und trage diese in eine Funktons- Kosten Diagramm ein</a:t>
          </a:r>
        </a:p>
      </xdr:txBody>
    </xdr:sp>
    <xdr:clientData/>
  </xdr:twoCellAnchor>
  <xdr:twoCellAnchor>
    <xdr:from>
      <xdr:col>15</xdr:col>
      <xdr:colOff>519046</xdr:colOff>
      <xdr:row>25</xdr:row>
      <xdr:rowOff>176704</xdr:rowOff>
    </xdr:from>
    <xdr:to>
      <xdr:col>20</xdr:col>
      <xdr:colOff>96619</xdr:colOff>
      <xdr:row>40</xdr:row>
      <xdr:rowOff>100254</xdr:rowOff>
    </xdr:to>
    <xdr:grpSp>
      <xdr:nvGrpSpPr>
        <xdr:cNvPr id="7" name="Gruppieren 6">
          <a:extLst>
            <a:ext uri="{FF2B5EF4-FFF2-40B4-BE49-F238E27FC236}">
              <a16:creationId xmlns:a16="http://schemas.microsoft.com/office/drawing/2014/main" id="{BD827DB9-D4D0-D73B-356C-D21ACF82B070}"/>
            </a:ext>
          </a:extLst>
        </xdr:cNvPr>
        <xdr:cNvGrpSpPr/>
      </xdr:nvGrpSpPr>
      <xdr:grpSpPr>
        <a:xfrm>
          <a:off x="15462713" y="6289637"/>
          <a:ext cx="3726239" cy="2844550"/>
          <a:chOff x="11827567" y="5190443"/>
          <a:chExt cx="3718877" cy="2739637"/>
        </a:xfrm>
      </xdr:grpSpPr>
      <xdr:sp macro="" textlink="">
        <xdr:nvSpPr>
          <xdr:cNvPr id="9" name="Oval 19">
            <a:extLst>
              <a:ext uri="{FF2B5EF4-FFF2-40B4-BE49-F238E27FC236}">
                <a16:creationId xmlns:a16="http://schemas.microsoft.com/office/drawing/2014/main" id="{0FFDFB62-D665-4E44-9088-315A5BB315DF}"/>
              </a:ext>
            </a:extLst>
          </xdr:cNvPr>
          <xdr:cNvSpPr>
            <a:spLocks noChangeAspect="1" noChangeArrowheads="1"/>
          </xdr:cNvSpPr>
        </xdr:nvSpPr>
        <xdr:spPr bwMode="auto">
          <a:xfrm>
            <a:off x="12903545" y="5190443"/>
            <a:ext cx="1312989" cy="475769"/>
          </a:xfrm>
          <a:prstGeom prst="ellipse">
            <a:avLst/>
          </a:prstGeom>
          <a:solidFill>
            <a:srgbClr val="FFED00"/>
          </a:solidFill>
          <a:ln>
            <a:noFill/>
          </a:ln>
          <a:effectLst/>
        </xdr:spPr>
        <xdr:txBody>
          <a:bodyPr vertOverflow="clip" wrap="square" lIns="108000" tIns="0" rIns="108000" bIns="0" anchor="ctr" upright="1"/>
          <a:lstStyle/>
          <a:p>
            <a:pPr marL="0" indent="0" algn="ctr" rtl="0">
              <a:defRPr sz="1000"/>
            </a:pPr>
            <a:r>
              <a:rPr lang="de-DE" sz="1000" b="0" i="0" u="none" strike="noStrike" baseline="0">
                <a:solidFill>
                  <a:srgbClr val="000000"/>
                </a:solidFill>
                <a:latin typeface="Calibri" panose="020F0502020204030204" pitchFamily="34" charset="0"/>
                <a:ea typeface="+mn-ea"/>
                <a:cs typeface="Calibri" panose="020F0502020204030204" pitchFamily="34" charset="0"/>
              </a:rPr>
              <a:t>Zielkompo-nente</a:t>
            </a:r>
          </a:p>
        </xdr:txBody>
      </xdr:sp>
      <xdr:sp macro="" textlink="">
        <xdr:nvSpPr>
          <xdr:cNvPr id="10" name="AutoShape 23">
            <a:extLst>
              <a:ext uri="{FF2B5EF4-FFF2-40B4-BE49-F238E27FC236}">
                <a16:creationId xmlns:a16="http://schemas.microsoft.com/office/drawing/2014/main" id="{43F3045E-6635-5043-87EA-0B672507AA15}"/>
              </a:ext>
            </a:extLst>
          </xdr:cNvPr>
          <xdr:cNvSpPr>
            <a:spLocks noChangeAspect="1" noChangeArrowheads="1"/>
          </xdr:cNvSpPr>
        </xdr:nvSpPr>
        <xdr:spPr bwMode="auto">
          <a:xfrm>
            <a:off x="12879122" y="6124930"/>
            <a:ext cx="1312989" cy="732589"/>
          </a:xfrm>
          <a:prstGeom prst="hexagon">
            <a:avLst>
              <a:gd name="adj" fmla="val 21817"/>
              <a:gd name="vf" fmla="val 115470"/>
            </a:avLst>
          </a:prstGeom>
          <a:solidFill>
            <a:srgbClr val="EB690B"/>
          </a:solidFill>
          <a:ln>
            <a:noFill/>
          </a:ln>
          <a:effectLst/>
        </xdr:spPr>
        <xdr:txBody>
          <a:bodyPr vertOverflow="clip" wrap="square" lIns="36000" tIns="36000" rIns="36000" bIns="36000" anchor="ctr" upright="1"/>
          <a:lstStyle/>
          <a:p>
            <a:pPr marL="0" indent="0" algn="ctr" rtl="0">
              <a:lnSpc>
                <a:spcPts val="1300"/>
              </a:lnSpc>
              <a:defRPr sz="1000"/>
            </a:pPr>
            <a:r>
              <a:rPr lang="de-DE" sz="1000" b="0" i="0" u="none" strike="noStrike" baseline="0">
                <a:solidFill>
                  <a:srgbClr val="FFFFFF"/>
                </a:solidFill>
                <a:latin typeface="Calibri" panose="020F0502020204030204" pitchFamily="34" charset="0"/>
                <a:ea typeface="+mn-ea"/>
                <a:cs typeface="Calibri" panose="020F0502020204030204" pitchFamily="34" charset="0"/>
              </a:rPr>
              <a:t>Supersystem-komponente</a:t>
            </a:r>
          </a:p>
          <a:p>
            <a:pPr marL="0" indent="0" algn="ctr" rtl="0">
              <a:lnSpc>
                <a:spcPts val="1400"/>
              </a:lnSpc>
              <a:defRPr sz="1000"/>
            </a:pPr>
            <a:endParaRPr lang="de-DE" sz="1000" b="0" i="0" u="none" strike="noStrike" baseline="0">
              <a:solidFill>
                <a:srgbClr val="FFFFFF"/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endParaRPr>
          </a:p>
          <a:p>
            <a:pPr marL="0" indent="0" algn="ctr" rtl="0">
              <a:lnSpc>
                <a:spcPts val="1300"/>
              </a:lnSpc>
              <a:defRPr sz="1000"/>
            </a:pPr>
            <a:endParaRPr lang="de-DE" sz="1000" b="0" i="0" u="none" strike="noStrike" baseline="0">
              <a:solidFill>
                <a:srgbClr val="FFFFFF"/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endParaRPr>
          </a:p>
        </xdr:txBody>
      </xdr:sp>
      <xdr:sp macro="" textlink="">
        <xdr:nvSpPr>
          <xdr:cNvPr id="11" name="AutoShape 25">
            <a:extLst>
              <a:ext uri="{FF2B5EF4-FFF2-40B4-BE49-F238E27FC236}">
                <a16:creationId xmlns:a16="http://schemas.microsoft.com/office/drawing/2014/main" id="{F9C36EA7-D824-134E-AAED-179FC337B03F}"/>
              </a:ext>
            </a:extLst>
          </xdr:cNvPr>
          <xdr:cNvSpPr>
            <a:spLocks noChangeAspect="1" noChangeArrowheads="1"/>
          </xdr:cNvSpPr>
        </xdr:nvSpPr>
        <xdr:spPr bwMode="auto">
          <a:xfrm>
            <a:off x="12895378" y="7481396"/>
            <a:ext cx="1319519" cy="448684"/>
          </a:xfrm>
          <a:prstGeom prst="roundRect">
            <a:avLst>
              <a:gd name="adj" fmla="val 16667"/>
            </a:avLst>
          </a:prstGeom>
          <a:solidFill>
            <a:srgbClr val="0381A3"/>
          </a:solidFill>
          <a:ln>
            <a:noFill/>
          </a:ln>
          <a:effectLst/>
        </xdr:spPr>
        <xdr:txBody>
          <a:bodyPr vertOverflow="clip" wrap="square" lIns="108000" tIns="0" rIns="108000" bIns="0" anchor="ctr" upright="1"/>
          <a:lstStyle/>
          <a:p>
            <a:pPr marL="0" indent="0" algn="ctr" rtl="0">
              <a:defRPr sz="1000"/>
            </a:pPr>
            <a:r>
              <a:rPr lang="de-DE" sz="1000" b="0" i="0" u="none" strike="noStrike" baseline="0">
                <a:solidFill>
                  <a:srgbClr val="FFFFFF"/>
                </a:solidFill>
                <a:latin typeface="Calibri" panose="020F0502020204030204" pitchFamily="34" charset="0"/>
                <a:ea typeface="+mn-ea"/>
                <a:cs typeface="Calibri" panose="020F0502020204030204" pitchFamily="34" charset="0"/>
              </a:rPr>
              <a:t>Systemkomponente</a:t>
            </a:r>
          </a:p>
        </xdr:txBody>
      </xdr:sp>
      <xdr:cxnSp macro="">
        <xdr:nvCxnSpPr>
          <xdr:cNvPr id="12" name="AutoShape 30">
            <a:extLst>
              <a:ext uri="{FF2B5EF4-FFF2-40B4-BE49-F238E27FC236}">
                <a16:creationId xmlns:a16="http://schemas.microsoft.com/office/drawing/2014/main" id="{60B0AC79-34E9-F745-85D9-AC8E61B2F0B2}"/>
              </a:ext>
            </a:extLst>
          </xdr:cNvPr>
          <xdr:cNvCxnSpPr>
            <a:cxnSpLocks noChangeAspect="1" noChangeShapeType="1"/>
          </xdr:cNvCxnSpPr>
        </xdr:nvCxnSpPr>
        <xdr:spPr bwMode="auto">
          <a:xfrm flipV="1">
            <a:off x="11860782" y="5503092"/>
            <a:ext cx="950848" cy="9608"/>
          </a:xfrm>
          <a:prstGeom prst="straightConnector1">
            <a:avLst/>
          </a:prstGeom>
          <a:noFill/>
          <a:ln w="28575">
            <a:solidFill>
              <a:srgbClr val="0381A3"/>
            </a:solidFill>
            <a:round/>
            <a:headEnd/>
            <a:tailEnd type="triangle" w="med" len="med"/>
          </a:ln>
          <a:effectLst/>
          <a:extLst>
            <a:ext uri="{909E8E84-426E-40DD-AFC4-6F175D3DCCD1}">
              <a14:hiddenFill xmlns:a14="http://schemas.microsoft.com/office/drawing/2010/main">
                <a:noFill/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DAE0E3"/>
                  </a:outerShdw>
                </a:effectLst>
              </a14:hiddenEffects>
            </a:ext>
          </a:extLst>
        </xdr:spPr>
      </xdr:cxnSp>
      <xdr:cxnSp macro="">
        <xdr:nvCxnSpPr>
          <xdr:cNvPr id="13" name="AutoShape 30">
            <a:extLst>
              <a:ext uri="{FF2B5EF4-FFF2-40B4-BE49-F238E27FC236}">
                <a16:creationId xmlns:a16="http://schemas.microsoft.com/office/drawing/2014/main" id="{B5CBAB28-5A53-DC42-98C4-B35F08663E66}"/>
              </a:ext>
            </a:extLst>
          </xdr:cNvPr>
          <xdr:cNvCxnSpPr>
            <a:cxnSpLocks noChangeAspect="1" noChangeShapeType="1"/>
          </xdr:cNvCxnSpPr>
        </xdr:nvCxnSpPr>
        <xdr:spPr bwMode="auto">
          <a:xfrm flipV="1">
            <a:off x="11827567" y="6588454"/>
            <a:ext cx="950848" cy="9608"/>
          </a:xfrm>
          <a:prstGeom prst="straightConnector1">
            <a:avLst/>
          </a:prstGeom>
          <a:noFill/>
          <a:ln w="28575">
            <a:solidFill>
              <a:srgbClr val="0381A3"/>
            </a:solidFill>
            <a:round/>
            <a:headEnd/>
            <a:tailEnd type="triangle" w="med" len="med"/>
          </a:ln>
          <a:effectLst/>
          <a:extLst>
            <a:ext uri="{909E8E84-426E-40DD-AFC4-6F175D3DCCD1}">
              <a14:hiddenFill xmlns:a14="http://schemas.microsoft.com/office/drawing/2010/main">
                <a:noFill/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DAE0E3"/>
                  </a:outerShdw>
                </a:effectLst>
              </a14:hiddenEffects>
            </a:ext>
          </a:extLst>
        </xdr:spPr>
      </xdr:cxnSp>
      <xdr:cxnSp macro="">
        <xdr:nvCxnSpPr>
          <xdr:cNvPr id="14" name="AutoShape 30">
            <a:extLst>
              <a:ext uri="{FF2B5EF4-FFF2-40B4-BE49-F238E27FC236}">
                <a16:creationId xmlns:a16="http://schemas.microsoft.com/office/drawing/2014/main" id="{E41D68DC-69D3-4441-BE3E-170B58A95A95}"/>
              </a:ext>
            </a:extLst>
          </xdr:cNvPr>
          <xdr:cNvCxnSpPr>
            <a:cxnSpLocks noChangeAspect="1" noChangeShapeType="1"/>
          </xdr:cNvCxnSpPr>
        </xdr:nvCxnSpPr>
        <xdr:spPr bwMode="auto">
          <a:xfrm flipV="1">
            <a:off x="11862736" y="7785348"/>
            <a:ext cx="950848" cy="9608"/>
          </a:xfrm>
          <a:prstGeom prst="straightConnector1">
            <a:avLst/>
          </a:prstGeom>
          <a:noFill/>
          <a:ln w="28575">
            <a:solidFill>
              <a:srgbClr val="0381A3"/>
            </a:solidFill>
            <a:round/>
            <a:headEnd/>
            <a:tailEnd type="triangle" w="med" len="med"/>
          </a:ln>
          <a:effectLst/>
          <a:extLst>
            <a:ext uri="{909E8E84-426E-40DD-AFC4-6F175D3DCCD1}">
              <a14:hiddenFill xmlns:a14="http://schemas.microsoft.com/office/drawing/2010/main">
                <a:noFill/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DAE0E3"/>
                  </a:outerShdw>
                </a:effectLst>
              </a14:hiddenEffects>
            </a:ext>
          </a:extLst>
        </xdr:spPr>
      </xdr:cxnSp>
      <xdr:sp macro="" textlink="">
        <xdr:nvSpPr>
          <xdr:cNvPr id="15" name="Oval 46">
            <a:extLst>
              <a:ext uri="{FF2B5EF4-FFF2-40B4-BE49-F238E27FC236}">
                <a16:creationId xmlns:a16="http://schemas.microsoft.com/office/drawing/2014/main" id="{E95BA61D-A668-B148-B5DE-5A799E702EC8}"/>
              </a:ext>
            </a:extLst>
          </xdr:cNvPr>
          <xdr:cNvSpPr>
            <a:spLocks noChangeAspect="1" noChangeArrowheads="1"/>
          </xdr:cNvSpPr>
        </xdr:nvSpPr>
        <xdr:spPr bwMode="auto">
          <a:xfrm>
            <a:off x="12330431" y="5291489"/>
            <a:ext cx="259439" cy="293763"/>
          </a:xfrm>
          <a:prstGeom prst="ellipse">
            <a:avLst/>
          </a:prstGeom>
          <a:solidFill>
            <a:srgbClr val="7EB2AD"/>
          </a:solidFill>
          <a:ln>
            <a:noFill/>
          </a:ln>
          <a:effectLst/>
        </xdr:spPr>
        <xdr:txBody>
          <a:bodyPr vertOverflow="clip" wrap="square" lIns="0" tIns="0" rIns="0" bIns="0" anchor="ctr" upright="1"/>
          <a:lstStyle/>
          <a:p>
            <a:pPr algn="ctr" rtl="0">
              <a:lnSpc>
                <a:spcPts val="1100"/>
              </a:lnSpc>
              <a:defRPr sz="1000"/>
            </a:pPr>
            <a:r>
              <a:rPr lang="de-DE" sz="1400" b="0" i="0" u="none" strike="noStrike" baseline="0">
                <a:solidFill>
                  <a:srgbClr val="333333"/>
                </a:solidFill>
                <a:latin typeface="Arial" pitchFamily="2" charset="0"/>
                <a:cs typeface="Arial" pitchFamily="2" charset="0"/>
              </a:rPr>
              <a:t>B</a:t>
            </a:r>
          </a:p>
          <a:p>
            <a:pPr algn="ctr" rtl="0">
              <a:lnSpc>
                <a:spcPts val="1300"/>
              </a:lnSpc>
              <a:defRPr sz="1000"/>
            </a:pPr>
            <a:endParaRPr lang="de-DE" sz="1400" b="0" i="0" u="none" strike="noStrike" baseline="0">
              <a:solidFill>
                <a:srgbClr val="333333"/>
              </a:solidFill>
              <a:latin typeface="Arial" pitchFamily="2" charset="0"/>
              <a:cs typeface="Arial" pitchFamily="2" charset="0"/>
            </a:endParaRPr>
          </a:p>
        </xdr:txBody>
      </xdr:sp>
      <xdr:sp macro="" textlink="">
        <xdr:nvSpPr>
          <xdr:cNvPr id="16" name="Oval 47">
            <a:extLst>
              <a:ext uri="{FF2B5EF4-FFF2-40B4-BE49-F238E27FC236}">
                <a16:creationId xmlns:a16="http://schemas.microsoft.com/office/drawing/2014/main" id="{032FAED3-DB00-E54E-8308-8FF0729C23B9}"/>
              </a:ext>
            </a:extLst>
          </xdr:cNvPr>
          <xdr:cNvSpPr>
            <a:spLocks noChangeAspect="1" noChangeArrowheads="1"/>
          </xdr:cNvSpPr>
        </xdr:nvSpPr>
        <xdr:spPr bwMode="auto">
          <a:xfrm>
            <a:off x="12318618" y="6407224"/>
            <a:ext cx="285189" cy="273443"/>
          </a:xfrm>
          <a:prstGeom prst="ellipse">
            <a:avLst/>
          </a:prstGeom>
          <a:solidFill>
            <a:srgbClr val="EB690B"/>
          </a:solidFill>
          <a:ln>
            <a:noFill/>
          </a:ln>
          <a:effectLst/>
        </xdr:spPr>
        <xdr:txBody>
          <a:bodyPr vertOverflow="clip" wrap="square" lIns="0" tIns="0" rIns="0" bIns="0" anchor="ctr" upright="1"/>
          <a:lstStyle/>
          <a:p>
            <a:pPr algn="ctr" rtl="0">
              <a:lnSpc>
                <a:spcPts val="1200"/>
              </a:lnSpc>
              <a:defRPr sz="1000"/>
            </a:pPr>
            <a:r>
              <a:rPr lang="de-DE" sz="1400" b="0" i="0" u="none" strike="noStrike" baseline="0">
                <a:solidFill>
                  <a:srgbClr val="333333"/>
                </a:solidFill>
                <a:latin typeface="Arial" pitchFamily="2" charset="0"/>
                <a:cs typeface="Arial" pitchFamily="2" charset="0"/>
              </a:rPr>
              <a:t>Ad</a:t>
            </a:r>
          </a:p>
          <a:p>
            <a:pPr algn="ctr" rtl="0">
              <a:lnSpc>
                <a:spcPts val="1300"/>
              </a:lnSpc>
              <a:defRPr sz="1000"/>
            </a:pPr>
            <a:endParaRPr lang="de-DE" sz="1400" b="0" i="0" u="none" strike="noStrike" baseline="0">
              <a:solidFill>
                <a:srgbClr val="333333"/>
              </a:solidFill>
              <a:latin typeface="Arial" pitchFamily="2" charset="0"/>
              <a:cs typeface="Arial" pitchFamily="2" charset="0"/>
            </a:endParaRPr>
          </a:p>
        </xdr:txBody>
      </xdr:sp>
      <xdr:sp macro="" textlink="">
        <xdr:nvSpPr>
          <xdr:cNvPr id="17" name="Oval 53">
            <a:extLst>
              <a:ext uri="{FF2B5EF4-FFF2-40B4-BE49-F238E27FC236}">
                <a16:creationId xmlns:a16="http://schemas.microsoft.com/office/drawing/2014/main" id="{3F88DCB1-CAAA-8D4C-A7C9-3535B491BD72}"/>
              </a:ext>
            </a:extLst>
          </xdr:cNvPr>
          <xdr:cNvSpPr>
            <a:spLocks noChangeAspect="1" noChangeArrowheads="1"/>
          </xdr:cNvSpPr>
        </xdr:nvSpPr>
        <xdr:spPr bwMode="auto">
          <a:xfrm>
            <a:off x="12316738" y="7577562"/>
            <a:ext cx="270414" cy="280352"/>
          </a:xfrm>
          <a:prstGeom prst="ellipse">
            <a:avLst/>
          </a:prstGeom>
          <a:solidFill>
            <a:srgbClr val="B4C9D1"/>
          </a:solidFill>
          <a:ln>
            <a:noFill/>
          </a:ln>
          <a:effectLst/>
        </xdr:spPr>
        <xdr:txBody>
          <a:bodyPr vertOverflow="clip" wrap="square" lIns="0" tIns="0" rIns="0" bIns="0" anchor="ctr" upright="1"/>
          <a:lstStyle/>
          <a:p>
            <a:pPr marL="0" indent="0" algn="ctr" rtl="0">
              <a:lnSpc>
                <a:spcPts val="1100"/>
              </a:lnSpc>
              <a:defRPr sz="1000"/>
            </a:pPr>
            <a:r>
              <a:rPr lang="de-DE" sz="1400" b="0" i="0" u="none" strike="noStrike" baseline="0">
                <a:solidFill>
                  <a:srgbClr val="333333"/>
                </a:solidFill>
                <a:latin typeface="Arial" pitchFamily="2" charset="0"/>
                <a:ea typeface="+mn-ea"/>
                <a:cs typeface="Arial" pitchFamily="2" charset="0"/>
              </a:rPr>
              <a:t>Ax</a:t>
            </a:r>
          </a:p>
          <a:p>
            <a:pPr marL="0" indent="0" algn="ctr" rtl="0">
              <a:lnSpc>
                <a:spcPts val="1300"/>
              </a:lnSpc>
              <a:defRPr sz="1000"/>
            </a:pPr>
            <a:endParaRPr lang="de-DE" sz="1400" b="0" i="0" u="none" strike="noStrike" baseline="0">
              <a:solidFill>
                <a:srgbClr val="333333"/>
              </a:solidFill>
              <a:latin typeface="Arial" pitchFamily="2" charset="0"/>
              <a:ea typeface="+mn-ea"/>
              <a:cs typeface="Arial" pitchFamily="2" charset="0"/>
            </a:endParaRPr>
          </a:p>
        </xdr:txBody>
      </xdr:sp>
      <xdr:sp macro="" textlink="">
        <xdr:nvSpPr>
          <xdr:cNvPr id="18" name="Oval 53">
            <a:extLst>
              <a:ext uri="{FF2B5EF4-FFF2-40B4-BE49-F238E27FC236}">
                <a16:creationId xmlns:a16="http://schemas.microsoft.com/office/drawing/2014/main" id="{7AF0CAAF-7A1F-094F-BF42-F212A6105CF1}"/>
              </a:ext>
            </a:extLst>
          </xdr:cNvPr>
          <xdr:cNvSpPr>
            <a:spLocks noChangeAspect="1" noChangeArrowheads="1"/>
          </xdr:cNvSpPr>
        </xdr:nvSpPr>
        <xdr:spPr bwMode="auto">
          <a:xfrm>
            <a:off x="14366516" y="7569591"/>
            <a:ext cx="274320" cy="283604"/>
          </a:xfrm>
          <a:prstGeom prst="ellipse">
            <a:avLst/>
          </a:prstGeom>
          <a:solidFill>
            <a:srgbClr val="B4C9D1"/>
          </a:solidFill>
          <a:ln>
            <a:noFill/>
          </a:ln>
          <a:effectLst/>
        </xdr:spPr>
        <xdr:txBody>
          <a:bodyPr vertOverflow="clip" wrap="square" lIns="0" tIns="0" rIns="0" bIns="0" anchor="ctr" upright="1"/>
          <a:lstStyle/>
          <a:p>
            <a:pPr marL="0" indent="0" algn="ctr" rtl="0">
              <a:lnSpc>
                <a:spcPts val="1100"/>
              </a:lnSpc>
              <a:defRPr sz="1000"/>
            </a:pPr>
            <a:r>
              <a:rPr lang="de-DE" sz="1100" b="0" i="0" u="none" strike="noStrike" baseline="0">
                <a:solidFill>
                  <a:srgbClr val="333333"/>
                </a:solidFill>
                <a:latin typeface="+mn-lt"/>
                <a:ea typeface="+mn-ea"/>
                <a:cs typeface="Arial" pitchFamily="2" charset="0"/>
              </a:rPr>
              <a:t>A1</a:t>
            </a:r>
          </a:p>
          <a:p>
            <a:pPr marL="0" indent="0" algn="ctr" rtl="0">
              <a:lnSpc>
                <a:spcPts val="1300"/>
              </a:lnSpc>
              <a:defRPr sz="1000"/>
            </a:pPr>
            <a:endParaRPr lang="de-DE" sz="1100" b="0" i="0" u="none" strike="noStrike" baseline="0">
              <a:solidFill>
                <a:srgbClr val="333333"/>
              </a:solidFill>
              <a:latin typeface="+mn-lt"/>
              <a:ea typeface="+mn-ea"/>
              <a:cs typeface="Arial" pitchFamily="2" charset="0"/>
            </a:endParaRPr>
          </a:p>
        </xdr:txBody>
      </xdr:sp>
      <xdr:sp macro="" textlink="">
        <xdr:nvSpPr>
          <xdr:cNvPr id="19" name="Oval 53">
            <a:extLst>
              <a:ext uri="{FF2B5EF4-FFF2-40B4-BE49-F238E27FC236}">
                <a16:creationId xmlns:a16="http://schemas.microsoft.com/office/drawing/2014/main" id="{FDBC797A-1ED6-7C43-BA74-8BC8DE644D2D}"/>
              </a:ext>
            </a:extLst>
          </xdr:cNvPr>
          <xdr:cNvSpPr>
            <a:spLocks noChangeAspect="1" noChangeArrowheads="1"/>
          </xdr:cNvSpPr>
        </xdr:nvSpPr>
        <xdr:spPr bwMode="auto">
          <a:xfrm>
            <a:off x="14821759" y="7555914"/>
            <a:ext cx="270415" cy="283604"/>
          </a:xfrm>
          <a:prstGeom prst="ellipse">
            <a:avLst/>
          </a:prstGeom>
          <a:solidFill>
            <a:srgbClr val="B4C9D1"/>
          </a:solidFill>
          <a:ln>
            <a:noFill/>
          </a:ln>
          <a:effectLst/>
        </xdr:spPr>
        <xdr:txBody>
          <a:bodyPr vertOverflow="clip" wrap="square" lIns="0" tIns="0" rIns="0" bIns="0" anchor="ctr" upright="1"/>
          <a:lstStyle/>
          <a:p>
            <a:pPr marL="0" indent="0" algn="ctr" rtl="0">
              <a:lnSpc>
                <a:spcPts val="1100"/>
              </a:lnSpc>
              <a:defRPr sz="1000"/>
            </a:pPr>
            <a:r>
              <a:rPr lang="de-DE" sz="1100" b="0" i="0" u="none" strike="noStrike" baseline="0">
                <a:solidFill>
                  <a:srgbClr val="333333"/>
                </a:solidFill>
                <a:latin typeface="+mn-lt"/>
                <a:ea typeface="+mn-ea"/>
                <a:cs typeface="Arial" pitchFamily="2" charset="0"/>
              </a:rPr>
              <a:t>A2</a:t>
            </a:r>
          </a:p>
          <a:p>
            <a:pPr marL="0" indent="0" algn="ctr" rtl="0">
              <a:lnSpc>
                <a:spcPts val="1300"/>
              </a:lnSpc>
              <a:defRPr sz="1000"/>
            </a:pPr>
            <a:endParaRPr lang="de-DE" sz="1100" b="0" i="0" u="none" strike="noStrike" baseline="0">
              <a:solidFill>
                <a:srgbClr val="333333"/>
              </a:solidFill>
              <a:latin typeface="+mn-lt"/>
              <a:ea typeface="+mn-ea"/>
              <a:cs typeface="Arial" pitchFamily="2" charset="0"/>
            </a:endParaRPr>
          </a:p>
        </xdr:txBody>
      </xdr:sp>
      <xdr:sp macro="" textlink="">
        <xdr:nvSpPr>
          <xdr:cNvPr id="20" name="Oval 53">
            <a:extLst>
              <a:ext uri="{FF2B5EF4-FFF2-40B4-BE49-F238E27FC236}">
                <a16:creationId xmlns:a16="http://schemas.microsoft.com/office/drawing/2014/main" id="{596E2954-EC60-F04A-8950-A5FDD20519A7}"/>
              </a:ext>
            </a:extLst>
          </xdr:cNvPr>
          <xdr:cNvSpPr>
            <a:spLocks noChangeAspect="1" noChangeArrowheads="1"/>
          </xdr:cNvSpPr>
        </xdr:nvSpPr>
        <xdr:spPr bwMode="auto">
          <a:xfrm>
            <a:off x="15272124" y="7561776"/>
            <a:ext cx="274320" cy="283604"/>
          </a:xfrm>
          <a:prstGeom prst="ellipse">
            <a:avLst/>
          </a:prstGeom>
          <a:solidFill>
            <a:srgbClr val="B4C9D1"/>
          </a:solidFill>
          <a:ln>
            <a:noFill/>
          </a:ln>
          <a:effectLst/>
        </xdr:spPr>
        <xdr:txBody>
          <a:bodyPr vertOverflow="clip" wrap="square" lIns="0" tIns="0" rIns="0" bIns="0" anchor="ctr" upright="1"/>
          <a:lstStyle/>
          <a:p>
            <a:pPr marL="0" indent="0" algn="ctr" rtl="0">
              <a:lnSpc>
                <a:spcPts val="1100"/>
              </a:lnSpc>
              <a:defRPr sz="1000"/>
            </a:pPr>
            <a:r>
              <a:rPr lang="de-DE" sz="1100" b="0" i="0" u="none" strike="noStrike" baseline="0">
                <a:solidFill>
                  <a:srgbClr val="333333"/>
                </a:solidFill>
                <a:latin typeface="+mn-lt"/>
                <a:ea typeface="+mn-ea"/>
                <a:cs typeface="Arial" pitchFamily="2" charset="0"/>
              </a:rPr>
              <a:t>A3</a:t>
            </a:r>
          </a:p>
          <a:p>
            <a:pPr marL="0" indent="0" algn="ctr" rtl="0">
              <a:lnSpc>
                <a:spcPts val="1300"/>
              </a:lnSpc>
              <a:defRPr sz="1000"/>
            </a:pPr>
            <a:endParaRPr lang="de-DE" sz="1100" b="0" i="0" u="none" strike="noStrike" baseline="0">
              <a:solidFill>
                <a:srgbClr val="333333"/>
              </a:solidFill>
              <a:latin typeface="+mn-lt"/>
              <a:ea typeface="+mn-ea"/>
              <a:cs typeface="Arial" pitchFamily="2" charset="0"/>
            </a:endParaRPr>
          </a:p>
        </xdr:txBody>
      </xdr:sp>
      <xdr:sp macro="" textlink="">
        <xdr:nvSpPr>
          <xdr:cNvPr id="21" name="Oval 47">
            <a:extLst>
              <a:ext uri="{FF2B5EF4-FFF2-40B4-BE49-F238E27FC236}">
                <a16:creationId xmlns:a16="http://schemas.microsoft.com/office/drawing/2014/main" id="{04D7D25D-02EF-BD4B-A6F8-5449F261825D}"/>
              </a:ext>
            </a:extLst>
          </xdr:cNvPr>
          <xdr:cNvSpPr>
            <a:spLocks noChangeAspect="1" noChangeArrowheads="1"/>
          </xdr:cNvSpPr>
        </xdr:nvSpPr>
        <xdr:spPr bwMode="auto">
          <a:xfrm>
            <a:off x="14309771" y="6374009"/>
            <a:ext cx="289095" cy="273443"/>
          </a:xfrm>
          <a:prstGeom prst="ellipse">
            <a:avLst/>
          </a:prstGeom>
          <a:solidFill>
            <a:srgbClr val="EB690B"/>
          </a:solidFill>
          <a:ln>
            <a:noFill/>
          </a:ln>
          <a:effectLst/>
        </xdr:spPr>
        <xdr:txBody>
          <a:bodyPr vertOverflow="clip" wrap="square" lIns="0" tIns="0" rIns="0" bIns="0" anchor="ctr" upright="1"/>
          <a:lstStyle/>
          <a:p>
            <a:pPr algn="ctr" rtl="0">
              <a:lnSpc>
                <a:spcPts val="1200"/>
              </a:lnSpc>
              <a:defRPr sz="1000"/>
            </a:pPr>
            <a:r>
              <a:rPr lang="de-DE" sz="1100" b="0" i="0" u="none" strike="noStrike" baseline="0">
                <a:solidFill>
                  <a:srgbClr val="333333"/>
                </a:solidFill>
                <a:latin typeface="+mn-lt"/>
                <a:cs typeface="Arial" pitchFamily="2" charset="0"/>
              </a:rPr>
              <a:t>Ad</a:t>
            </a:r>
          </a:p>
          <a:p>
            <a:pPr algn="ctr" rtl="0">
              <a:lnSpc>
                <a:spcPts val="1300"/>
              </a:lnSpc>
              <a:defRPr sz="1000"/>
            </a:pPr>
            <a:endParaRPr lang="de-DE" sz="1100" b="0" i="0" u="none" strike="noStrike" baseline="0">
              <a:solidFill>
                <a:srgbClr val="333333"/>
              </a:solidFill>
              <a:latin typeface="+mn-lt"/>
              <a:cs typeface="Arial" pitchFamily="2" charset="0"/>
            </a:endParaRPr>
          </a:p>
        </xdr:txBody>
      </xdr:sp>
      <xdr:sp macro="" textlink="">
        <xdr:nvSpPr>
          <xdr:cNvPr id="22" name="Oval 47">
            <a:extLst>
              <a:ext uri="{FF2B5EF4-FFF2-40B4-BE49-F238E27FC236}">
                <a16:creationId xmlns:a16="http://schemas.microsoft.com/office/drawing/2014/main" id="{C200D2AF-9BD2-0D42-9F78-1D551B532526}"/>
              </a:ext>
            </a:extLst>
          </xdr:cNvPr>
          <xdr:cNvSpPr>
            <a:spLocks noChangeAspect="1" noChangeArrowheads="1"/>
          </xdr:cNvSpPr>
        </xdr:nvSpPr>
        <xdr:spPr bwMode="auto">
          <a:xfrm>
            <a:off x="14755252" y="6360332"/>
            <a:ext cx="285190" cy="273443"/>
          </a:xfrm>
          <a:prstGeom prst="ellipse">
            <a:avLst/>
          </a:prstGeom>
          <a:solidFill>
            <a:srgbClr val="EB690B"/>
          </a:solidFill>
          <a:ln>
            <a:noFill/>
          </a:ln>
          <a:effectLst/>
        </xdr:spPr>
        <xdr:txBody>
          <a:bodyPr vertOverflow="clip" wrap="square" lIns="0" tIns="0" rIns="0" bIns="0" anchor="ctr" upright="1"/>
          <a:lstStyle/>
          <a:p>
            <a:pPr algn="ctr" rtl="0">
              <a:lnSpc>
                <a:spcPts val="1200"/>
              </a:lnSpc>
              <a:defRPr sz="1000"/>
            </a:pPr>
            <a:r>
              <a:rPr lang="de-DE" sz="1100" b="0" i="0" u="none" strike="noStrike" baseline="0">
                <a:solidFill>
                  <a:srgbClr val="333333"/>
                </a:solidFill>
                <a:latin typeface="+mn-lt"/>
                <a:cs typeface="Arial" pitchFamily="2" charset="0"/>
              </a:rPr>
              <a:t>x</a:t>
            </a:r>
          </a:p>
          <a:p>
            <a:pPr algn="ctr" rtl="0">
              <a:lnSpc>
                <a:spcPts val="1300"/>
              </a:lnSpc>
              <a:defRPr sz="1000"/>
            </a:pPr>
            <a:endParaRPr lang="de-DE" sz="1100" b="0" i="0" u="none" strike="noStrike" baseline="0">
              <a:solidFill>
                <a:srgbClr val="333333"/>
              </a:solidFill>
              <a:latin typeface="+mn-lt"/>
              <a:cs typeface="Arial" pitchFamily="2" charset="0"/>
            </a:endParaRPr>
          </a:p>
        </xdr:txBody>
      </xdr:sp>
      <xdr:sp macro="" textlink="">
        <xdr:nvSpPr>
          <xdr:cNvPr id="23" name="Oval 46">
            <a:extLst>
              <a:ext uri="{FF2B5EF4-FFF2-40B4-BE49-F238E27FC236}">
                <a16:creationId xmlns:a16="http://schemas.microsoft.com/office/drawing/2014/main" id="{72CDCCF5-4AD3-5742-B5D4-D1FC20305812}"/>
              </a:ext>
            </a:extLst>
          </xdr:cNvPr>
          <xdr:cNvSpPr>
            <a:spLocks noChangeAspect="1" noChangeArrowheads="1"/>
          </xdr:cNvSpPr>
        </xdr:nvSpPr>
        <xdr:spPr bwMode="auto">
          <a:xfrm>
            <a:off x="14321583" y="5287581"/>
            <a:ext cx="263346" cy="293763"/>
          </a:xfrm>
          <a:prstGeom prst="ellipse">
            <a:avLst/>
          </a:prstGeom>
          <a:solidFill>
            <a:srgbClr val="7EB2AD"/>
          </a:solidFill>
          <a:ln>
            <a:noFill/>
          </a:ln>
          <a:effectLst/>
        </xdr:spPr>
        <xdr:txBody>
          <a:bodyPr vertOverflow="clip" wrap="square" lIns="0" tIns="0" rIns="0" bIns="0" anchor="ctr" upright="1"/>
          <a:lstStyle/>
          <a:p>
            <a:pPr algn="ctr" rtl="0">
              <a:lnSpc>
                <a:spcPts val="1100"/>
              </a:lnSpc>
              <a:defRPr sz="1000"/>
            </a:pPr>
            <a:r>
              <a:rPr lang="de-DE" sz="1100" b="0" i="0" u="none" strike="noStrike" baseline="0">
                <a:solidFill>
                  <a:srgbClr val="333333"/>
                </a:solidFill>
                <a:latin typeface="+mn-lt"/>
                <a:cs typeface="Arial" pitchFamily="2" charset="0"/>
              </a:rPr>
              <a:t>B</a:t>
            </a:r>
          </a:p>
          <a:p>
            <a:pPr algn="ctr" rtl="0">
              <a:lnSpc>
                <a:spcPts val="1300"/>
              </a:lnSpc>
              <a:defRPr sz="1000"/>
            </a:pPr>
            <a:endParaRPr lang="de-DE" sz="1100" b="0" i="0" u="none" strike="noStrike" baseline="0">
              <a:solidFill>
                <a:srgbClr val="333333"/>
              </a:solidFill>
              <a:latin typeface="+mn-lt"/>
              <a:cs typeface="Arial" pitchFamily="2" charset="0"/>
            </a:endParaRPr>
          </a:p>
        </xdr:txBody>
      </xdr:sp>
    </xdr:grpSp>
    <xdr:clientData/>
  </xdr:twoCellAnchor>
  <xdr:twoCellAnchor>
    <xdr:from>
      <xdr:col>0</xdr:col>
      <xdr:colOff>11044</xdr:colOff>
      <xdr:row>0</xdr:row>
      <xdr:rowOff>11043</xdr:rowOff>
    </xdr:from>
    <xdr:to>
      <xdr:col>0</xdr:col>
      <xdr:colOff>815377</xdr:colOff>
      <xdr:row>0</xdr:row>
      <xdr:rowOff>239643</xdr:rowOff>
    </xdr:to>
    <xdr:sp macro="" textlink="">
      <xdr:nvSpPr>
        <xdr:cNvPr id="3" name="Abgerundetes Rechteck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C9C8BAB-77BC-9F43-A579-6D89B60069F3}"/>
            </a:ext>
          </a:extLst>
        </xdr:cNvPr>
        <xdr:cNvSpPr/>
      </xdr:nvSpPr>
      <xdr:spPr>
        <a:xfrm>
          <a:off x="11044" y="11043"/>
          <a:ext cx="804333" cy="228600"/>
        </a:xfrm>
        <a:prstGeom prst="roundRect">
          <a:avLst/>
        </a:prstGeom>
        <a:solidFill>
          <a:srgbClr val="DFDFD7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de-DE" sz="1100" b="1">
              <a:solidFill>
                <a:srgbClr val="FF0000"/>
              </a:solidFill>
            </a:rPr>
            <a:t>Übersicht</a:t>
          </a:r>
        </a:p>
        <a:p>
          <a:pPr algn="l"/>
          <a:endParaRPr lang="de-DE" sz="1100" b="1">
            <a:solidFill>
              <a:srgbClr val="FF0000"/>
            </a:solidFill>
          </a:endParaRPr>
        </a:p>
      </xdr:txBody>
    </xdr:sp>
    <xdr:clientData/>
  </xdr:twoCellAnchor>
  <xdr:twoCellAnchor editAs="oneCell">
    <xdr:from>
      <xdr:col>14</xdr:col>
      <xdr:colOff>778931</xdr:colOff>
      <xdr:row>11</xdr:row>
      <xdr:rowOff>30163</xdr:rowOff>
    </xdr:from>
    <xdr:to>
      <xdr:col>20</xdr:col>
      <xdr:colOff>296332</xdr:colOff>
      <xdr:row>24</xdr:row>
      <xdr:rowOff>152401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D4FF22D6-7D95-6721-0BC4-1681CA33F9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4892864" y="3416830"/>
          <a:ext cx="4495801" cy="2653771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oneCellAnchor>
    <xdr:from>
      <xdr:col>16</xdr:col>
      <xdr:colOff>685800</xdr:colOff>
      <xdr:row>13</xdr:row>
      <xdr:rowOff>63500</xdr:rowOff>
    </xdr:from>
    <xdr:ext cx="6019800" cy="1460500"/>
    <xdr:sp macro="" textlink="">
      <xdr:nvSpPr>
        <xdr:cNvPr id="2" name="Text Box 66">
          <a:extLst>
            <a:ext uri="{FF2B5EF4-FFF2-40B4-BE49-F238E27FC236}">
              <a16:creationId xmlns:a16="http://schemas.microsoft.com/office/drawing/2014/main" id="{E61142A2-902E-F94D-AA3F-78E2258F24AB}"/>
            </a:ext>
          </a:extLst>
        </xdr:cNvPr>
        <xdr:cNvSpPr txBox="1">
          <a:spLocks noChangeArrowheads="1"/>
        </xdr:cNvSpPr>
      </xdr:nvSpPr>
      <xdr:spPr bwMode="auto">
        <a:xfrm>
          <a:off x="14465300" y="2857500"/>
          <a:ext cx="6019800" cy="14605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de-DE" sz="1100" b="1" i="0" u="none" strike="noStrike" baseline="0">
              <a:solidFill>
                <a:srgbClr val="000000"/>
              </a:solidFill>
              <a:latin typeface="Calibri" panose="020F0502020204030204" pitchFamily="34" charset="0"/>
              <a:cs typeface="Calibri" panose="020F0502020204030204" pitchFamily="34" charset="0"/>
            </a:rPr>
            <a:t>Aufgaben aus Sicht der Wertanalyse:</a:t>
          </a:r>
        </a:p>
        <a:p>
          <a:pPr algn="l" rtl="0">
            <a:defRPr sz="1000"/>
          </a:pPr>
          <a:r>
            <a:rPr lang="de-DE" sz="1100" b="0" i="0" u="none" strike="noStrike" baseline="0">
              <a:solidFill>
                <a:srgbClr val="000000"/>
              </a:solidFill>
              <a:latin typeface="Calibri" panose="020F0502020204030204" pitchFamily="34" charset="0"/>
              <a:cs typeface="Calibri" panose="020F0502020204030204" pitchFamily="34" charset="0"/>
            </a:rPr>
            <a:t>1) Wie können die Kosten für die Schienen reduziert werden?</a:t>
          </a:r>
        </a:p>
        <a:p>
          <a:pPr algn="l" rtl="0">
            <a:defRPr sz="1000"/>
          </a:pPr>
          <a:r>
            <a:rPr lang="de-DE" sz="1100" b="0" i="0" u="none" strike="noStrike" baseline="0">
              <a:solidFill>
                <a:srgbClr val="000000"/>
              </a:solidFill>
              <a:latin typeface="Calibri" panose="020F0502020204030204" pitchFamily="34" charset="0"/>
              <a:cs typeface="Calibri" panose="020F0502020204030204" pitchFamily="34" charset="0"/>
            </a:rPr>
            <a:t>2) Wie können die Kosten für die Dauermagnete gesenkt werden?</a:t>
          </a:r>
        </a:p>
        <a:p>
          <a:pPr algn="l" rtl="0">
            <a:defRPr sz="1000"/>
          </a:pPr>
          <a:r>
            <a:rPr lang="de-DE" sz="1100" b="0" i="0" u="none" strike="noStrike" baseline="0">
              <a:solidFill>
                <a:srgbClr val="000000"/>
              </a:solidFill>
              <a:latin typeface="Calibri" panose="020F0502020204030204" pitchFamily="34" charset="0"/>
              <a:cs typeface="Calibri" panose="020F0502020204030204" pitchFamily="34" charset="0"/>
            </a:rPr>
            <a:t>3) Wie kann die Abdeckung mehr Funktionalität vereinen?</a:t>
          </a:r>
        </a:p>
        <a:p>
          <a:pPr algn="l" rtl="0">
            <a:defRPr sz="1000"/>
          </a:pPr>
          <a:r>
            <a:rPr lang="de-DE" sz="1100" b="0" i="0" u="none" strike="noStrike" baseline="0">
              <a:solidFill>
                <a:srgbClr val="000000"/>
              </a:solidFill>
              <a:latin typeface="Calibri" panose="020F0502020204030204" pitchFamily="34" charset="0"/>
              <a:cs typeface="Calibri" panose="020F0502020204030204" pitchFamily="34" charset="0"/>
            </a:rPr>
            <a:t>4) Wie können die Stoßverbinder eliminiert werden?</a:t>
          </a:r>
        </a:p>
        <a:p>
          <a:pPr algn="l" rtl="0">
            <a:defRPr sz="1000"/>
          </a:pPr>
          <a:r>
            <a:rPr lang="de-DE" sz="1100" b="0" i="0" u="none" strike="noStrike" baseline="0">
              <a:solidFill>
                <a:srgbClr val="000000"/>
              </a:solidFill>
              <a:latin typeface="Calibri" panose="020F0502020204030204" pitchFamily="34" charset="0"/>
              <a:cs typeface="Calibri" panose="020F0502020204030204" pitchFamily="34" charset="0"/>
            </a:rPr>
            <a:t>5) Wie kann der Klebstoff eliminiert werden?</a:t>
          </a:r>
        </a:p>
      </xdr:txBody>
    </xdr:sp>
    <xdr:clientData/>
  </xdr:oneCellAnchor>
  <xdr:twoCellAnchor>
    <xdr:from>
      <xdr:col>4</xdr:col>
      <xdr:colOff>768350</xdr:colOff>
      <xdr:row>0</xdr:row>
      <xdr:rowOff>317500</xdr:rowOff>
    </xdr:from>
    <xdr:to>
      <xdr:col>15</xdr:col>
      <xdr:colOff>482600</xdr:colOff>
      <xdr:row>38</xdr:row>
      <xdr:rowOff>139700</xdr:rowOff>
    </xdr:to>
    <xdr:graphicFrame macro="">
      <xdr:nvGraphicFramePr>
        <xdr:cNvPr id="3" name="Diagramm 2">
          <a:extLst>
            <a:ext uri="{FF2B5EF4-FFF2-40B4-BE49-F238E27FC236}">
              <a16:creationId xmlns:a16="http://schemas.microsoft.com/office/drawing/2014/main" id="{836AE475-FD23-AA4A-BAEB-403B3E0F84B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723900</xdr:colOff>
      <xdr:row>1</xdr:row>
      <xdr:rowOff>50800</xdr:rowOff>
    </xdr:from>
    <xdr:to>
      <xdr:col>13</xdr:col>
      <xdr:colOff>355600</xdr:colOff>
      <xdr:row>34</xdr:row>
      <xdr:rowOff>152400</xdr:rowOff>
    </xdr:to>
    <xdr:cxnSp macro="">
      <xdr:nvCxnSpPr>
        <xdr:cNvPr id="4" name="Gerade Verbindung 3">
          <a:extLst>
            <a:ext uri="{FF2B5EF4-FFF2-40B4-BE49-F238E27FC236}">
              <a16:creationId xmlns:a16="http://schemas.microsoft.com/office/drawing/2014/main" id="{56CD72E3-81C5-8145-B9A6-DCF1C085964A}"/>
            </a:ext>
          </a:extLst>
        </xdr:cNvPr>
        <xdr:cNvCxnSpPr/>
      </xdr:nvCxnSpPr>
      <xdr:spPr>
        <a:xfrm flipV="1">
          <a:off x="5676900" y="228600"/>
          <a:ext cx="6235700" cy="5969000"/>
        </a:xfrm>
        <a:prstGeom prst="line">
          <a:avLst/>
        </a:prstGeom>
        <a:ln>
          <a:solidFill>
            <a:srgbClr val="CFE0D9"/>
          </a:solidFill>
          <a:prstDash val="sysDash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127000</xdr:colOff>
      <xdr:row>1</xdr:row>
      <xdr:rowOff>165100</xdr:rowOff>
    </xdr:from>
    <xdr:to>
      <xdr:col>19</xdr:col>
      <xdr:colOff>393700</xdr:colOff>
      <xdr:row>6</xdr:row>
      <xdr:rowOff>25400</xdr:rowOff>
    </xdr:to>
    <xdr:sp macro="" textlink="">
      <xdr:nvSpPr>
        <xdr:cNvPr id="5" name="Pfeil nach rechts 4">
          <a:extLst>
            <a:ext uri="{FF2B5EF4-FFF2-40B4-BE49-F238E27FC236}">
              <a16:creationId xmlns:a16="http://schemas.microsoft.com/office/drawing/2014/main" id="{84B9039A-2B93-3F44-BF8B-88DF9E894B85}"/>
            </a:ext>
          </a:extLst>
        </xdr:cNvPr>
        <xdr:cNvSpPr/>
      </xdr:nvSpPr>
      <xdr:spPr>
        <a:xfrm flipH="1">
          <a:off x="14732000" y="673100"/>
          <a:ext cx="1917700" cy="812800"/>
        </a:xfrm>
        <a:prstGeom prst="rightArrow">
          <a:avLst/>
        </a:prstGeom>
        <a:solidFill>
          <a:srgbClr val="FEF445">
            <a:alpha val="44188"/>
          </a:srgb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DE" sz="1200">
              <a:solidFill>
                <a:schemeClr val="tx1"/>
              </a:solidFill>
            </a:rPr>
            <a:t>leite</a:t>
          </a:r>
          <a:r>
            <a:rPr lang="de-DE" sz="1200" baseline="0">
              <a:solidFill>
                <a:schemeClr val="tx1"/>
              </a:solidFill>
            </a:rPr>
            <a:t> davon Aufgaben ab</a:t>
          </a:r>
          <a:endParaRPr lang="de-DE" sz="1200">
            <a:solidFill>
              <a:schemeClr val="tx1"/>
            </a:solidFill>
          </a:endParaRPr>
        </a:p>
      </xdr:txBody>
    </xdr:sp>
    <xdr:clientData/>
  </xdr:twoCellAnchor>
  <xdr:twoCellAnchor>
    <xdr:from>
      <xdr:col>0</xdr:col>
      <xdr:colOff>0</xdr:colOff>
      <xdr:row>0</xdr:row>
      <xdr:rowOff>50800</xdr:rowOff>
    </xdr:from>
    <xdr:to>
      <xdr:col>0</xdr:col>
      <xdr:colOff>804333</xdr:colOff>
      <xdr:row>0</xdr:row>
      <xdr:rowOff>283633</xdr:rowOff>
    </xdr:to>
    <xdr:sp macro="" textlink="">
      <xdr:nvSpPr>
        <xdr:cNvPr id="7" name="Abgerundetes Rechteck 6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539E484-55CF-134E-BF8B-7C7BDFF7DEDE}"/>
            </a:ext>
          </a:extLst>
        </xdr:cNvPr>
        <xdr:cNvSpPr/>
      </xdr:nvSpPr>
      <xdr:spPr>
        <a:xfrm>
          <a:off x="0" y="50800"/>
          <a:ext cx="804333" cy="232833"/>
        </a:xfrm>
        <a:prstGeom prst="roundRect">
          <a:avLst/>
        </a:prstGeom>
        <a:solidFill>
          <a:srgbClr val="DFDFD7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de-DE" sz="1100" b="1">
              <a:solidFill>
                <a:srgbClr val="FF0000"/>
              </a:solidFill>
            </a:rPr>
            <a:t>Übersicht</a:t>
          </a:r>
        </a:p>
        <a:p>
          <a:pPr algn="l"/>
          <a:endParaRPr lang="de-DE" sz="1100" b="1">
            <a:solidFill>
              <a:srgbClr val="FF0000"/>
            </a:solidFill>
          </a:endParaRPr>
        </a:p>
      </xdr:txBody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804333</xdr:colOff>
      <xdr:row>0</xdr:row>
      <xdr:rowOff>228600</xdr:rowOff>
    </xdr:to>
    <xdr:sp macro="" textlink="">
      <xdr:nvSpPr>
        <xdr:cNvPr id="2" name="Abgerundetes Rechteck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CC64B02-6BDB-2A4F-8974-946E59DCF696}"/>
            </a:ext>
          </a:extLst>
        </xdr:cNvPr>
        <xdr:cNvSpPr/>
      </xdr:nvSpPr>
      <xdr:spPr>
        <a:xfrm>
          <a:off x="0" y="0"/>
          <a:ext cx="804333" cy="228600"/>
        </a:xfrm>
        <a:prstGeom prst="roundRect">
          <a:avLst/>
        </a:prstGeom>
        <a:solidFill>
          <a:srgbClr val="DFDFD7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de-DE" sz="1100" b="1">
              <a:solidFill>
                <a:srgbClr val="FF0000"/>
              </a:solidFill>
            </a:rPr>
            <a:t>Übersich</a:t>
          </a:r>
        </a:p>
        <a:p>
          <a:pPr algn="l"/>
          <a:r>
            <a:rPr lang="de-DE" sz="1100" b="1">
              <a:solidFill>
                <a:srgbClr val="FF0000"/>
              </a:solidFill>
            </a:rPr>
            <a:t>t</a:t>
          </a:r>
        </a:p>
        <a:p>
          <a:pPr algn="l"/>
          <a:endParaRPr lang="de-DE" sz="1100" b="1">
            <a:solidFill>
              <a:srgbClr val="FF0000"/>
            </a:solidFill>
          </a:endParaRPr>
        </a:p>
      </xdr:txBody>
    </xdr: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430695</xdr:colOff>
      <xdr:row>12</xdr:row>
      <xdr:rowOff>1</xdr:rowOff>
    </xdr:from>
    <xdr:to>
      <xdr:col>10</xdr:col>
      <xdr:colOff>121478</xdr:colOff>
      <xdr:row>22</xdr:row>
      <xdr:rowOff>110435</xdr:rowOff>
    </xdr:to>
    <xdr:sp macro="" textlink="">
      <xdr:nvSpPr>
        <xdr:cNvPr id="8" name="Pfeil nach rechts 7">
          <a:extLst>
            <a:ext uri="{FF2B5EF4-FFF2-40B4-BE49-F238E27FC236}">
              <a16:creationId xmlns:a16="http://schemas.microsoft.com/office/drawing/2014/main" id="{CE666AF4-2657-064C-BA0E-FA9E8CB3FD4C}"/>
            </a:ext>
          </a:extLst>
        </xdr:cNvPr>
        <xdr:cNvSpPr/>
      </xdr:nvSpPr>
      <xdr:spPr>
        <a:xfrm flipH="1">
          <a:off x="8116956" y="2683566"/>
          <a:ext cx="2782957" cy="1987826"/>
        </a:xfrm>
        <a:prstGeom prst="rightArrow">
          <a:avLst/>
        </a:prstGeom>
        <a:solidFill>
          <a:srgbClr val="FEF445">
            <a:alpha val="44188"/>
          </a:srgb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DE" sz="1200">
              <a:solidFill>
                <a:schemeClr val="tx1"/>
              </a:solidFill>
            </a:rPr>
            <a:t>Führe ein Ursachenanalyse</a:t>
          </a:r>
          <a:r>
            <a:rPr lang="de-DE" sz="1200" baseline="0">
              <a:solidFill>
                <a:schemeClr val="tx1"/>
              </a:solidFill>
            </a:rPr>
            <a:t> durch und nutze Erkenntnisse aus den vorherigen aufgestellten Aufgaben</a:t>
          </a:r>
          <a:endParaRPr lang="de-DE" sz="1200">
            <a:solidFill>
              <a:schemeClr val="tx1"/>
            </a:solidFill>
          </a:endParaRP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804333</xdr:colOff>
      <xdr:row>0</xdr:row>
      <xdr:rowOff>232833</xdr:rowOff>
    </xdr:to>
    <xdr:sp macro="" textlink="">
      <xdr:nvSpPr>
        <xdr:cNvPr id="2" name="Abgerundetes Rechteck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4EC69AB-5813-FC40-88BB-D6B853989038}"/>
            </a:ext>
          </a:extLst>
        </xdr:cNvPr>
        <xdr:cNvSpPr/>
      </xdr:nvSpPr>
      <xdr:spPr>
        <a:xfrm>
          <a:off x="0" y="0"/>
          <a:ext cx="804333" cy="232833"/>
        </a:xfrm>
        <a:prstGeom prst="roundRect">
          <a:avLst/>
        </a:prstGeom>
        <a:solidFill>
          <a:srgbClr val="DFDFD7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de-DE" sz="1100" b="1">
              <a:solidFill>
                <a:srgbClr val="FF0000"/>
              </a:solidFill>
            </a:rPr>
            <a:t>Übersicht</a:t>
          </a:r>
        </a:p>
        <a:p>
          <a:pPr algn="l"/>
          <a:endParaRPr lang="de-DE" sz="1100" b="1">
            <a:solidFill>
              <a:srgbClr val="FF0000"/>
            </a:solidFill>
          </a:endParaRPr>
        </a:p>
      </xdr:txBody>
    </xdr:sp>
    <xdr:clientData/>
  </xdr:twoCellAnchor>
  <xdr:twoCellAnchor>
    <xdr:from>
      <xdr:col>1</xdr:col>
      <xdr:colOff>276087</xdr:colOff>
      <xdr:row>8</xdr:row>
      <xdr:rowOff>176694</xdr:rowOff>
    </xdr:from>
    <xdr:to>
      <xdr:col>2</xdr:col>
      <xdr:colOff>797339</xdr:colOff>
      <xdr:row>11</xdr:row>
      <xdr:rowOff>178902</xdr:rowOff>
    </xdr:to>
    <xdr:sp macro="" textlink="">
      <xdr:nvSpPr>
        <xdr:cNvPr id="5" name="Rechteck 4">
          <a:extLst>
            <a:ext uri="{FF2B5EF4-FFF2-40B4-BE49-F238E27FC236}">
              <a16:creationId xmlns:a16="http://schemas.microsoft.com/office/drawing/2014/main" id="{4187D96C-6481-DDBF-EE82-A6663F09699C}"/>
            </a:ext>
          </a:extLst>
        </xdr:cNvPr>
        <xdr:cNvSpPr/>
      </xdr:nvSpPr>
      <xdr:spPr>
        <a:xfrm>
          <a:off x="1104348" y="2319129"/>
          <a:ext cx="1537252" cy="565425"/>
        </a:xfrm>
        <a:prstGeom prst="rect">
          <a:avLst/>
        </a:prstGeom>
        <a:solidFill>
          <a:srgbClr val="4EA7BE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l"/>
          <a:r>
            <a:rPr lang="de-DE" sz="1100" b="1">
              <a:solidFill>
                <a:schemeClr val="lt1"/>
              </a:solidFill>
              <a:latin typeface="+mn-lt"/>
              <a:ea typeface="+mn-ea"/>
              <a:cs typeface="+mn-cs"/>
            </a:rPr>
            <a:t>Schlitten führt Staub</a:t>
          </a:r>
        </a:p>
      </xdr:txBody>
    </xdr:sp>
    <xdr:clientData/>
  </xdr:twoCellAnchor>
  <xdr:twoCellAnchor>
    <xdr:from>
      <xdr:col>6</xdr:col>
      <xdr:colOff>892314</xdr:colOff>
      <xdr:row>1</xdr:row>
      <xdr:rowOff>8835</xdr:rowOff>
    </xdr:from>
    <xdr:to>
      <xdr:col>8</xdr:col>
      <xdr:colOff>66262</xdr:colOff>
      <xdr:row>3</xdr:row>
      <xdr:rowOff>176694</xdr:rowOff>
    </xdr:to>
    <xdr:sp macro="" textlink="">
      <xdr:nvSpPr>
        <xdr:cNvPr id="10" name="Rechteck 9">
          <a:extLst>
            <a:ext uri="{FF2B5EF4-FFF2-40B4-BE49-F238E27FC236}">
              <a16:creationId xmlns:a16="http://schemas.microsoft.com/office/drawing/2014/main" id="{24925AB1-E500-9942-8309-F713C9F87E59}"/>
            </a:ext>
          </a:extLst>
        </xdr:cNvPr>
        <xdr:cNvSpPr/>
      </xdr:nvSpPr>
      <xdr:spPr>
        <a:xfrm>
          <a:off x="7684053" y="572052"/>
          <a:ext cx="1537252" cy="565425"/>
        </a:xfrm>
        <a:prstGeom prst="rect">
          <a:avLst/>
        </a:prstGeom>
        <a:solidFill>
          <a:srgbClr val="4EA7BE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de-DE" sz="1100"/>
            <a:t>Ursache</a:t>
          </a:r>
        </a:p>
      </xdr:txBody>
    </xdr:sp>
    <xdr:clientData/>
  </xdr:twoCellAnchor>
  <xdr:twoCellAnchor>
    <xdr:from>
      <xdr:col>2</xdr:col>
      <xdr:colOff>978452</xdr:colOff>
      <xdr:row>1</xdr:row>
      <xdr:rowOff>39758</xdr:rowOff>
    </xdr:from>
    <xdr:to>
      <xdr:col>3</xdr:col>
      <xdr:colOff>980661</xdr:colOff>
      <xdr:row>4</xdr:row>
      <xdr:rowOff>8835</xdr:rowOff>
    </xdr:to>
    <xdr:sp macro="" textlink="">
      <xdr:nvSpPr>
        <xdr:cNvPr id="11" name="Rechteck 10">
          <a:extLst>
            <a:ext uri="{FF2B5EF4-FFF2-40B4-BE49-F238E27FC236}">
              <a16:creationId xmlns:a16="http://schemas.microsoft.com/office/drawing/2014/main" id="{647D63E7-5298-E64B-A5C5-4D39B7E01DB9}"/>
            </a:ext>
          </a:extLst>
        </xdr:cNvPr>
        <xdr:cNvSpPr/>
      </xdr:nvSpPr>
      <xdr:spPr>
        <a:xfrm>
          <a:off x="2822713" y="602975"/>
          <a:ext cx="1537252" cy="565425"/>
        </a:xfrm>
        <a:prstGeom prst="rect">
          <a:avLst/>
        </a:prstGeom>
        <a:solidFill>
          <a:srgbClr val="EB690B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de-DE" sz="1100" b="1"/>
            <a:t>Staub beschädigt Schienen</a:t>
          </a:r>
        </a:p>
      </xdr:txBody>
    </xdr:sp>
    <xdr:clientData/>
  </xdr:twoCellAnchor>
  <xdr:twoCellAnchor>
    <xdr:from>
      <xdr:col>1</xdr:col>
      <xdr:colOff>273877</xdr:colOff>
      <xdr:row>18</xdr:row>
      <xdr:rowOff>53007</xdr:rowOff>
    </xdr:from>
    <xdr:to>
      <xdr:col>2</xdr:col>
      <xdr:colOff>795129</xdr:colOff>
      <xdr:row>21</xdr:row>
      <xdr:rowOff>55215</xdr:rowOff>
    </xdr:to>
    <xdr:sp macro="" textlink="">
      <xdr:nvSpPr>
        <xdr:cNvPr id="12" name="Rechteck 11">
          <a:extLst>
            <a:ext uri="{FF2B5EF4-FFF2-40B4-BE49-F238E27FC236}">
              <a16:creationId xmlns:a16="http://schemas.microsoft.com/office/drawing/2014/main" id="{E1FCCC22-8303-3D40-B901-F53FBD1846E5}"/>
            </a:ext>
          </a:extLst>
        </xdr:cNvPr>
        <xdr:cNvSpPr/>
      </xdr:nvSpPr>
      <xdr:spPr>
        <a:xfrm>
          <a:off x="1102138" y="4072833"/>
          <a:ext cx="1537252" cy="565425"/>
        </a:xfrm>
        <a:prstGeom prst="rect">
          <a:avLst/>
        </a:prstGeom>
        <a:solidFill>
          <a:srgbClr val="4EA7BE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l"/>
          <a:r>
            <a:rPr lang="de-DE" sz="1100" b="1">
              <a:solidFill>
                <a:schemeClr val="lt1"/>
              </a:solidFill>
              <a:latin typeface="+mn-lt"/>
              <a:ea typeface="+mn-ea"/>
              <a:cs typeface="+mn-cs"/>
            </a:rPr>
            <a:t>Staub im System</a:t>
          </a:r>
        </a:p>
      </xdr:txBody>
    </xdr:sp>
    <xdr:clientData/>
  </xdr:twoCellAnchor>
  <xdr:twoCellAnchor>
    <xdr:from>
      <xdr:col>3</xdr:col>
      <xdr:colOff>989495</xdr:colOff>
      <xdr:row>9</xdr:row>
      <xdr:rowOff>17667</xdr:rowOff>
    </xdr:from>
    <xdr:to>
      <xdr:col>5</xdr:col>
      <xdr:colOff>704573</xdr:colOff>
      <xdr:row>12</xdr:row>
      <xdr:rowOff>19875</xdr:rowOff>
    </xdr:to>
    <xdr:sp macro="" textlink="">
      <xdr:nvSpPr>
        <xdr:cNvPr id="13" name="Rechteck 12">
          <a:extLst>
            <a:ext uri="{FF2B5EF4-FFF2-40B4-BE49-F238E27FC236}">
              <a16:creationId xmlns:a16="http://schemas.microsoft.com/office/drawing/2014/main" id="{9191B147-61B4-C64E-BAA3-ED72DB7F94DC}"/>
            </a:ext>
          </a:extLst>
        </xdr:cNvPr>
        <xdr:cNvSpPr/>
      </xdr:nvSpPr>
      <xdr:spPr>
        <a:xfrm>
          <a:off x="4368799" y="2347841"/>
          <a:ext cx="1537252" cy="565425"/>
        </a:xfrm>
        <a:prstGeom prst="rect">
          <a:avLst/>
        </a:prstGeom>
        <a:solidFill>
          <a:srgbClr val="4EA7BE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l"/>
          <a:r>
            <a:rPr lang="de-DE" sz="1100" b="1">
              <a:solidFill>
                <a:schemeClr val="lt1"/>
              </a:solidFill>
              <a:latin typeface="+mn-lt"/>
              <a:ea typeface="+mn-ea"/>
              <a:cs typeface="+mn-cs"/>
            </a:rPr>
            <a:t>Abdeckung hält nicht</a:t>
          </a:r>
        </a:p>
      </xdr:txBody>
    </xdr:sp>
    <xdr:clientData/>
  </xdr:twoCellAnchor>
  <xdr:twoCellAnchor>
    <xdr:from>
      <xdr:col>1</xdr:col>
      <xdr:colOff>260624</xdr:colOff>
      <xdr:row>27</xdr:row>
      <xdr:rowOff>94973</xdr:rowOff>
    </xdr:from>
    <xdr:to>
      <xdr:col>2</xdr:col>
      <xdr:colOff>781876</xdr:colOff>
      <xdr:row>30</xdr:row>
      <xdr:rowOff>97180</xdr:rowOff>
    </xdr:to>
    <xdr:sp macro="" textlink="">
      <xdr:nvSpPr>
        <xdr:cNvPr id="14" name="Rechteck 13">
          <a:extLst>
            <a:ext uri="{FF2B5EF4-FFF2-40B4-BE49-F238E27FC236}">
              <a16:creationId xmlns:a16="http://schemas.microsoft.com/office/drawing/2014/main" id="{A2F343D0-5CBF-954E-876C-E3C469EDCE98}"/>
            </a:ext>
          </a:extLst>
        </xdr:cNvPr>
        <xdr:cNvSpPr/>
      </xdr:nvSpPr>
      <xdr:spPr>
        <a:xfrm>
          <a:off x="1088885" y="5594625"/>
          <a:ext cx="1537252" cy="565425"/>
        </a:xfrm>
        <a:prstGeom prst="rect">
          <a:avLst/>
        </a:prstGeom>
        <a:solidFill>
          <a:srgbClr val="0381A3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l"/>
          <a:r>
            <a:rPr lang="de-DE" sz="1100" b="1">
              <a:solidFill>
                <a:schemeClr val="lt1"/>
              </a:solidFill>
              <a:latin typeface="+mn-lt"/>
              <a:ea typeface="+mn-ea"/>
              <a:cs typeface="+mn-cs"/>
            </a:rPr>
            <a:t>Staub kommt durch Luft ins System</a:t>
          </a:r>
        </a:p>
      </xdr:txBody>
    </xdr:sp>
    <xdr:clientData/>
  </xdr:twoCellAnchor>
  <xdr:twoCellAnchor>
    <xdr:from>
      <xdr:col>4</xdr:col>
      <xdr:colOff>4415</xdr:colOff>
      <xdr:row>18</xdr:row>
      <xdr:rowOff>81718</xdr:rowOff>
    </xdr:from>
    <xdr:to>
      <xdr:col>5</xdr:col>
      <xdr:colOff>713406</xdr:colOff>
      <xdr:row>21</xdr:row>
      <xdr:rowOff>83926</xdr:rowOff>
    </xdr:to>
    <xdr:sp macro="" textlink="">
      <xdr:nvSpPr>
        <xdr:cNvPr id="15" name="Rechteck 14">
          <a:extLst>
            <a:ext uri="{FF2B5EF4-FFF2-40B4-BE49-F238E27FC236}">
              <a16:creationId xmlns:a16="http://schemas.microsoft.com/office/drawing/2014/main" id="{74BE64BF-9DA7-0A4B-B3F5-4F3C7FBF349B}"/>
            </a:ext>
          </a:extLst>
        </xdr:cNvPr>
        <xdr:cNvSpPr/>
      </xdr:nvSpPr>
      <xdr:spPr>
        <a:xfrm>
          <a:off x="4377632" y="4101544"/>
          <a:ext cx="1537252" cy="565425"/>
        </a:xfrm>
        <a:prstGeom prst="rect">
          <a:avLst/>
        </a:prstGeom>
        <a:solidFill>
          <a:srgbClr val="4EA7BE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l"/>
          <a:r>
            <a:rPr lang="de-DE" sz="1100" b="1">
              <a:solidFill>
                <a:schemeClr val="lt1"/>
              </a:solidFill>
              <a:latin typeface="+mn-lt"/>
              <a:ea typeface="+mn-ea"/>
              <a:cs typeface="+mn-cs"/>
            </a:rPr>
            <a:t>Klebstoff wird abgenutzt</a:t>
          </a:r>
        </a:p>
      </xdr:txBody>
    </xdr:sp>
    <xdr:clientData/>
  </xdr:twoCellAnchor>
  <xdr:twoCellAnchor>
    <xdr:from>
      <xdr:col>4</xdr:col>
      <xdr:colOff>13250</xdr:colOff>
      <xdr:row>27</xdr:row>
      <xdr:rowOff>134728</xdr:rowOff>
    </xdr:from>
    <xdr:to>
      <xdr:col>5</xdr:col>
      <xdr:colOff>722241</xdr:colOff>
      <xdr:row>31</xdr:row>
      <xdr:rowOff>0</xdr:rowOff>
    </xdr:to>
    <xdr:sp macro="" textlink="">
      <xdr:nvSpPr>
        <xdr:cNvPr id="16" name="Rechteck 15">
          <a:extLst>
            <a:ext uri="{FF2B5EF4-FFF2-40B4-BE49-F238E27FC236}">
              <a16:creationId xmlns:a16="http://schemas.microsoft.com/office/drawing/2014/main" id="{F3F9FCA8-1C22-0341-AA5F-71616539C70F}"/>
            </a:ext>
          </a:extLst>
        </xdr:cNvPr>
        <xdr:cNvSpPr/>
      </xdr:nvSpPr>
      <xdr:spPr>
        <a:xfrm>
          <a:off x="4386467" y="5634380"/>
          <a:ext cx="1537252" cy="616229"/>
        </a:xfrm>
        <a:prstGeom prst="rect">
          <a:avLst/>
        </a:prstGeom>
        <a:solidFill>
          <a:srgbClr val="0381A3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l"/>
          <a:r>
            <a:rPr lang="de-DE" sz="1100" b="1">
              <a:solidFill>
                <a:schemeClr val="lt1"/>
              </a:solidFill>
              <a:latin typeface="+mn-lt"/>
              <a:ea typeface="+mn-ea"/>
              <a:cs typeface="+mn-cs"/>
            </a:rPr>
            <a:t>Schienen beanspruchen Klebstoff</a:t>
          </a:r>
        </a:p>
      </xdr:txBody>
    </xdr:sp>
    <xdr:clientData/>
  </xdr:twoCellAnchor>
  <xdr:twoCellAnchor>
    <xdr:from>
      <xdr:col>7</xdr:col>
      <xdr:colOff>2206</xdr:colOff>
      <xdr:row>4</xdr:row>
      <xdr:rowOff>2206</xdr:rowOff>
    </xdr:from>
    <xdr:to>
      <xdr:col>8</xdr:col>
      <xdr:colOff>70676</xdr:colOff>
      <xdr:row>6</xdr:row>
      <xdr:rowOff>170066</xdr:rowOff>
    </xdr:to>
    <xdr:sp macro="" textlink="">
      <xdr:nvSpPr>
        <xdr:cNvPr id="19" name="Rechteck 18">
          <a:extLst>
            <a:ext uri="{FF2B5EF4-FFF2-40B4-BE49-F238E27FC236}">
              <a16:creationId xmlns:a16="http://schemas.microsoft.com/office/drawing/2014/main" id="{C2772DA2-91F2-3F4F-9604-9A890E460321}"/>
            </a:ext>
          </a:extLst>
        </xdr:cNvPr>
        <xdr:cNvSpPr/>
      </xdr:nvSpPr>
      <xdr:spPr>
        <a:xfrm>
          <a:off x="7688467" y="1161771"/>
          <a:ext cx="1537252" cy="565425"/>
        </a:xfrm>
        <a:prstGeom prst="rect">
          <a:avLst/>
        </a:prstGeom>
        <a:solidFill>
          <a:srgbClr val="0381A3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de-DE" sz="1100"/>
            <a:t>Grundursache</a:t>
          </a:r>
        </a:p>
      </xdr:txBody>
    </xdr:sp>
    <xdr:clientData/>
  </xdr:twoCellAnchor>
  <xdr:twoCellAnchor>
    <xdr:from>
      <xdr:col>6</xdr:col>
      <xdr:colOff>887896</xdr:colOff>
      <xdr:row>0</xdr:row>
      <xdr:rowOff>0</xdr:rowOff>
    </xdr:from>
    <xdr:to>
      <xdr:col>8</xdr:col>
      <xdr:colOff>61844</xdr:colOff>
      <xdr:row>1</xdr:row>
      <xdr:rowOff>2208</xdr:rowOff>
    </xdr:to>
    <xdr:sp macro="" textlink="">
      <xdr:nvSpPr>
        <xdr:cNvPr id="20" name="Rechteck 19">
          <a:extLst>
            <a:ext uri="{FF2B5EF4-FFF2-40B4-BE49-F238E27FC236}">
              <a16:creationId xmlns:a16="http://schemas.microsoft.com/office/drawing/2014/main" id="{B2340634-5BF1-B244-B352-B3396FE8663A}"/>
            </a:ext>
          </a:extLst>
        </xdr:cNvPr>
        <xdr:cNvSpPr/>
      </xdr:nvSpPr>
      <xdr:spPr>
        <a:xfrm>
          <a:off x="7679635" y="0"/>
          <a:ext cx="1537252" cy="565425"/>
        </a:xfrm>
        <a:prstGeom prst="rect">
          <a:avLst/>
        </a:prstGeom>
        <a:solidFill>
          <a:srgbClr val="EB690B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de-DE" sz="1100"/>
            <a:t>Ausgangsproblem</a:t>
          </a:r>
        </a:p>
      </xdr:txBody>
    </xdr:sp>
    <xdr:clientData/>
  </xdr:twoCellAnchor>
  <xdr:twoCellAnchor>
    <xdr:from>
      <xdr:col>8</xdr:col>
      <xdr:colOff>441744</xdr:colOff>
      <xdr:row>0</xdr:row>
      <xdr:rowOff>176700</xdr:rowOff>
    </xdr:from>
    <xdr:to>
      <xdr:col>8</xdr:col>
      <xdr:colOff>861391</xdr:colOff>
      <xdr:row>1</xdr:row>
      <xdr:rowOff>33130</xdr:rowOff>
    </xdr:to>
    <xdr:grpSp>
      <xdr:nvGrpSpPr>
        <xdr:cNvPr id="23" name="Gruppieren 22">
          <a:extLst>
            <a:ext uri="{FF2B5EF4-FFF2-40B4-BE49-F238E27FC236}">
              <a16:creationId xmlns:a16="http://schemas.microsoft.com/office/drawing/2014/main" id="{8FF90BCF-F60D-71B4-59D3-6C8AEBA34661}"/>
            </a:ext>
          </a:extLst>
        </xdr:cNvPr>
        <xdr:cNvGrpSpPr/>
      </xdr:nvGrpSpPr>
      <xdr:grpSpPr>
        <a:xfrm>
          <a:off x="9596787" y="176700"/>
          <a:ext cx="419647" cy="419647"/>
          <a:chOff x="10358787" y="651569"/>
          <a:chExt cx="419647" cy="419647"/>
        </a:xfrm>
      </xdr:grpSpPr>
      <xdr:sp macro="" textlink="">
        <xdr:nvSpPr>
          <xdr:cNvPr id="21" name="Oval 20">
            <a:extLst>
              <a:ext uri="{FF2B5EF4-FFF2-40B4-BE49-F238E27FC236}">
                <a16:creationId xmlns:a16="http://schemas.microsoft.com/office/drawing/2014/main" id="{C41F8702-2BAB-14AF-7196-04A6B1FF55B9}"/>
              </a:ext>
            </a:extLst>
          </xdr:cNvPr>
          <xdr:cNvSpPr>
            <a:spLocks noChangeAspect="1"/>
          </xdr:cNvSpPr>
        </xdr:nvSpPr>
        <xdr:spPr>
          <a:xfrm>
            <a:off x="10358787" y="651569"/>
            <a:ext cx="419647" cy="419647"/>
          </a:xfrm>
          <a:prstGeom prst="ellipse">
            <a:avLst/>
          </a:prstGeom>
          <a:solidFill>
            <a:srgbClr val="679B1D"/>
          </a:solidFill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de-DE" sz="900"/>
          </a:p>
        </xdr:txBody>
      </xdr:sp>
      <xdr:sp macro="" textlink="">
        <xdr:nvSpPr>
          <xdr:cNvPr id="22" name="Textfeld 21">
            <a:extLst>
              <a:ext uri="{FF2B5EF4-FFF2-40B4-BE49-F238E27FC236}">
                <a16:creationId xmlns:a16="http://schemas.microsoft.com/office/drawing/2014/main" id="{E6FB1EA5-2DD1-4A38-EAEC-5CB63A494D7F}"/>
              </a:ext>
            </a:extLst>
          </xdr:cNvPr>
          <xdr:cNvSpPr txBox="1"/>
        </xdr:nvSpPr>
        <xdr:spPr>
          <a:xfrm>
            <a:off x="10369826" y="739913"/>
            <a:ext cx="386522" cy="276087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de-DE" sz="1100" b="1">
                <a:solidFill>
                  <a:schemeClr val="bg1"/>
                </a:solidFill>
              </a:rPr>
              <a:t>OR</a:t>
            </a:r>
          </a:p>
        </xdr:txBody>
      </xdr:sp>
    </xdr:grpSp>
    <xdr:clientData/>
  </xdr:twoCellAnchor>
  <xdr:twoCellAnchor>
    <xdr:from>
      <xdr:col>8</xdr:col>
      <xdr:colOff>373274</xdr:colOff>
      <xdr:row>2</xdr:row>
      <xdr:rowOff>19882</xdr:rowOff>
    </xdr:from>
    <xdr:to>
      <xdr:col>8</xdr:col>
      <xdr:colOff>792921</xdr:colOff>
      <xdr:row>4</xdr:row>
      <xdr:rowOff>41964</xdr:rowOff>
    </xdr:to>
    <xdr:grpSp>
      <xdr:nvGrpSpPr>
        <xdr:cNvPr id="24" name="Gruppieren 23">
          <a:extLst>
            <a:ext uri="{FF2B5EF4-FFF2-40B4-BE49-F238E27FC236}">
              <a16:creationId xmlns:a16="http://schemas.microsoft.com/office/drawing/2014/main" id="{CEE72B7D-1EA5-184E-A670-B2766726AF20}"/>
            </a:ext>
          </a:extLst>
        </xdr:cNvPr>
        <xdr:cNvGrpSpPr/>
      </xdr:nvGrpSpPr>
      <xdr:grpSpPr>
        <a:xfrm>
          <a:off x="9528317" y="781882"/>
          <a:ext cx="419647" cy="419647"/>
          <a:chOff x="10358787" y="651569"/>
          <a:chExt cx="419647" cy="419647"/>
        </a:xfrm>
      </xdr:grpSpPr>
      <xdr:sp macro="" textlink="">
        <xdr:nvSpPr>
          <xdr:cNvPr id="25" name="Oval 24">
            <a:extLst>
              <a:ext uri="{FF2B5EF4-FFF2-40B4-BE49-F238E27FC236}">
                <a16:creationId xmlns:a16="http://schemas.microsoft.com/office/drawing/2014/main" id="{69C61B5F-BB6C-7AD2-1F80-FA16538C57C9}"/>
              </a:ext>
            </a:extLst>
          </xdr:cNvPr>
          <xdr:cNvSpPr>
            <a:spLocks noChangeAspect="1"/>
          </xdr:cNvSpPr>
        </xdr:nvSpPr>
        <xdr:spPr>
          <a:xfrm>
            <a:off x="10358787" y="651569"/>
            <a:ext cx="419647" cy="419647"/>
          </a:xfrm>
          <a:prstGeom prst="ellipse">
            <a:avLst/>
          </a:prstGeom>
          <a:solidFill>
            <a:srgbClr val="679B1D"/>
          </a:solidFill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de-DE" sz="900"/>
          </a:p>
        </xdr:txBody>
      </xdr:sp>
      <xdr:sp macro="" textlink="">
        <xdr:nvSpPr>
          <xdr:cNvPr id="26" name="Textfeld 25">
            <a:extLst>
              <a:ext uri="{FF2B5EF4-FFF2-40B4-BE49-F238E27FC236}">
                <a16:creationId xmlns:a16="http://schemas.microsoft.com/office/drawing/2014/main" id="{A9B256A3-2833-36DA-145D-9B4B30AE34F9}"/>
              </a:ext>
            </a:extLst>
          </xdr:cNvPr>
          <xdr:cNvSpPr txBox="1"/>
        </xdr:nvSpPr>
        <xdr:spPr>
          <a:xfrm>
            <a:off x="10369826" y="739913"/>
            <a:ext cx="386522" cy="276087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de-DE" sz="1100" b="1">
                <a:solidFill>
                  <a:schemeClr val="bg1"/>
                </a:solidFill>
              </a:rPr>
              <a:t>&amp;</a:t>
            </a:r>
          </a:p>
        </xdr:txBody>
      </xdr:sp>
    </xdr:grpSp>
    <xdr:clientData/>
  </xdr:twoCellAnchor>
  <xdr:twoCellAnchor>
    <xdr:from>
      <xdr:col>2</xdr:col>
      <xdr:colOff>139142</xdr:colOff>
      <xdr:row>6</xdr:row>
      <xdr:rowOff>108229</xdr:rowOff>
    </xdr:from>
    <xdr:to>
      <xdr:col>2</xdr:col>
      <xdr:colOff>1532834</xdr:colOff>
      <xdr:row>8</xdr:row>
      <xdr:rowOff>143564</xdr:rowOff>
    </xdr:to>
    <xdr:cxnSp macro="">
      <xdr:nvCxnSpPr>
        <xdr:cNvPr id="28" name="Gerade Verbindung mit Pfeil 27">
          <a:extLst>
            <a:ext uri="{FF2B5EF4-FFF2-40B4-BE49-F238E27FC236}">
              <a16:creationId xmlns:a16="http://schemas.microsoft.com/office/drawing/2014/main" id="{5198EDD0-5647-31C8-BD3A-4D6763611729}"/>
            </a:ext>
          </a:extLst>
        </xdr:cNvPr>
        <xdr:cNvCxnSpPr>
          <a:endCxn id="41" idx="2"/>
        </xdr:cNvCxnSpPr>
      </xdr:nvCxnSpPr>
      <xdr:spPr>
        <a:xfrm flipV="1">
          <a:off x="1983403" y="1665359"/>
          <a:ext cx="1393692" cy="410814"/>
        </a:xfrm>
        <a:prstGeom prst="straightConnector1">
          <a:avLst/>
        </a:prstGeom>
        <a:ln w="31750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125897</xdr:colOff>
      <xdr:row>5</xdr:row>
      <xdr:rowOff>88348</xdr:rowOff>
    </xdr:from>
    <xdr:to>
      <xdr:col>9</xdr:col>
      <xdr:colOff>298174</xdr:colOff>
      <xdr:row>5</xdr:row>
      <xdr:rowOff>97182</xdr:rowOff>
    </xdr:to>
    <xdr:cxnSp macro="">
      <xdr:nvCxnSpPr>
        <xdr:cNvPr id="29" name="Gerade Verbindung mit Pfeil 28">
          <a:extLst>
            <a:ext uri="{FF2B5EF4-FFF2-40B4-BE49-F238E27FC236}">
              <a16:creationId xmlns:a16="http://schemas.microsoft.com/office/drawing/2014/main" id="{D3261304-2FB1-814E-B2BC-5D4DC8E7C0A4}"/>
            </a:ext>
          </a:extLst>
        </xdr:cNvPr>
        <xdr:cNvCxnSpPr/>
      </xdr:nvCxnSpPr>
      <xdr:spPr>
        <a:xfrm flipV="1">
          <a:off x="9280940" y="1446696"/>
          <a:ext cx="1221408" cy="8834"/>
        </a:xfrm>
        <a:prstGeom prst="straightConnector1">
          <a:avLst/>
        </a:prstGeom>
        <a:ln w="31750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26503</xdr:colOff>
      <xdr:row>11</xdr:row>
      <xdr:rowOff>178902</xdr:rowOff>
    </xdr:from>
    <xdr:to>
      <xdr:col>2</xdr:col>
      <xdr:colOff>28713</xdr:colOff>
      <xdr:row>18</xdr:row>
      <xdr:rowOff>53007</xdr:rowOff>
    </xdr:to>
    <xdr:cxnSp macro="">
      <xdr:nvCxnSpPr>
        <xdr:cNvPr id="31" name="Gerade Verbindung mit Pfeil 30">
          <a:extLst>
            <a:ext uri="{FF2B5EF4-FFF2-40B4-BE49-F238E27FC236}">
              <a16:creationId xmlns:a16="http://schemas.microsoft.com/office/drawing/2014/main" id="{904F5547-C07F-4843-BE13-432FA2456784}"/>
            </a:ext>
          </a:extLst>
        </xdr:cNvPr>
        <xdr:cNvCxnSpPr>
          <a:stCxn id="12" idx="0"/>
          <a:endCxn id="5" idx="2"/>
        </xdr:cNvCxnSpPr>
      </xdr:nvCxnSpPr>
      <xdr:spPr>
        <a:xfrm flipV="1">
          <a:off x="1870764" y="2674728"/>
          <a:ext cx="2210" cy="1188279"/>
        </a:xfrm>
        <a:prstGeom prst="straightConnector1">
          <a:avLst/>
        </a:prstGeom>
        <a:ln w="31750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13250</xdr:colOff>
      <xdr:row>21</xdr:row>
      <xdr:rowOff>55215</xdr:rowOff>
    </xdr:from>
    <xdr:to>
      <xdr:col>2</xdr:col>
      <xdr:colOff>26503</xdr:colOff>
      <xdr:row>27</xdr:row>
      <xdr:rowOff>94973</xdr:rowOff>
    </xdr:to>
    <xdr:cxnSp macro="">
      <xdr:nvCxnSpPr>
        <xdr:cNvPr id="34" name="Gerade Verbindung mit Pfeil 33">
          <a:extLst>
            <a:ext uri="{FF2B5EF4-FFF2-40B4-BE49-F238E27FC236}">
              <a16:creationId xmlns:a16="http://schemas.microsoft.com/office/drawing/2014/main" id="{74EAE433-8C8D-104F-9E0D-F7902B9DF99A}"/>
            </a:ext>
          </a:extLst>
        </xdr:cNvPr>
        <xdr:cNvCxnSpPr>
          <a:stCxn id="14" idx="0"/>
          <a:endCxn id="12" idx="2"/>
        </xdr:cNvCxnSpPr>
      </xdr:nvCxnSpPr>
      <xdr:spPr>
        <a:xfrm flipV="1">
          <a:off x="1857511" y="4428432"/>
          <a:ext cx="13253" cy="1166193"/>
        </a:xfrm>
        <a:prstGeom prst="straightConnector1">
          <a:avLst/>
        </a:prstGeom>
        <a:ln w="31750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395352</xdr:colOff>
      <xdr:row>6</xdr:row>
      <xdr:rowOff>124793</xdr:rowOff>
    </xdr:from>
    <xdr:to>
      <xdr:col>4</xdr:col>
      <xdr:colOff>764208</xdr:colOff>
      <xdr:row>9</xdr:row>
      <xdr:rowOff>17667</xdr:rowOff>
    </xdr:to>
    <xdr:cxnSp macro="">
      <xdr:nvCxnSpPr>
        <xdr:cNvPr id="37" name="Gerade Verbindung mit Pfeil 36">
          <a:extLst>
            <a:ext uri="{FF2B5EF4-FFF2-40B4-BE49-F238E27FC236}">
              <a16:creationId xmlns:a16="http://schemas.microsoft.com/office/drawing/2014/main" id="{8D28F955-0D5D-544F-920F-AC2418E69779}"/>
            </a:ext>
          </a:extLst>
        </xdr:cNvPr>
        <xdr:cNvCxnSpPr>
          <a:stCxn id="13" idx="0"/>
          <a:endCxn id="42" idx="3"/>
        </xdr:cNvCxnSpPr>
      </xdr:nvCxnSpPr>
      <xdr:spPr>
        <a:xfrm flipH="1" flipV="1">
          <a:off x="3774656" y="1681923"/>
          <a:ext cx="1362769" cy="456092"/>
        </a:xfrm>
        <a:prstGeom prst="straightConnector1">
          <a:avLst/>
        </a:prstGeom>
        <a:ln w="31750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1532834</xdr:colOff>
      <xdr:row>5</xdr:row>
      <xdr:rowOff>97187</xdr:rowOff>
    </xdr:from>
    <xdr:to>
      <xdr:col>3</xdr:col>
      <xdr:colOff>417438</xdr:colOff>
      <xdr:row>7</xdr:row>
      <xdr:rowOff>130312</xdr:rowOff>
    </xdr:to>
    <xdr:grpSp>
      <xdr:nvGrpSpPr>
        <xdr:cNvPr id="40" name="Gruppieren 39">
          <a:extLst>
            <a:ext uri="{FF2B5EF4-FFF2-40B4-BE49-F238E27FC236}">
              <a16:creationId xmlns:a16="http://schemas.microsoft.com/office/drawing/2014/main" id="{C59120DE-3727-4C42-861A-C5FAFB3D1EF8}"/>
            </a:ext>
          </a:extLst>
        </xdr:cNvPr>
        <xdr:cNvGrpSpPr/>
      </xdr:nvGrpSpPr>
      <xdr:grpSpPr>
        <a:xfrm>
          <a:off x="3377095" y="1455535"/>
          <a:ext cx="419647" cy="419647"/>
          <a:chOff x="10358787" y="651569"/>
          <a:chExt cx="419647" cy="419647"/>
        </a:xfrm>
      </xdr:grpSpPr>
      <xdr:sp macro="" textlink="">
        <xdr:nvSpPr>
          <xdr:cNvPr id="41" name="Oval 40">
            <a:extLst>
              <a:ext uri="{FF2B5EF4-FFF2-40B4-BE49-F238E27FC236}">
                <a16:creationId xmlns:a16="http://schemas.microsoft.com/office/drawing/2014/main" id="{1450D9FB-B9EC-AE16-FFEE-BA1AECB6925B}"/>
              </a:ext>
            </a:extLst>
          </xdr:cNvPr>
          <xdr:cNvSpPr>
            <a:spLocks noChangeAspect="1"/>
          </xdr:cNvSpPr>
        </xdr:nvSpPr>
        <xdr:spPr>
          <a:xfrm>
            <a:off x="10358787" y="651569"/>
            <a:ext cx="419647" cy="419647"/>
          </a:xfrm>
          <a:prstGeom prst="ellipse">
            <a:avLst/>
          </a:prstGeom>
          <a:solidFill>
            <a:srgbClr val="679B1D"/>
          </a:solidFill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de-DE" sz="900"/>
          </a:p>
        </xdr:txBody>
      </xdr:sp>
      <xdr:sp macro="" textlink="">
        <xdr:nvSpPr>
          <xdr:cNvPr id="42" name="Textfeld 41">
            <a:extLst>
              <a:ext uri="{FF2B5EF4-FFF2-40B4-BE49-F238E27FC236}">
                <a16:creationId xmlns:a16="http://schemas.microsoft.com/office/drawing/2014/main" id="{E635CEFC-E13A-75A9-BC78-277E4B6AB2EC}"/>
              </a:ext>
            </a:extLst>
          </xdr:cNvPr>
          <xdr:cNvSpPr txBox="1"/>
        </xdr:nvSpPr>
        <xdr:spPr>
          <a:xfrm>
            <a:off x="10369826" y="739913"/>
            <a:ext cx="386522" cy="276087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de-DE" sz="1100" b="1">
                <a:solidFill>
                  <a:schemeClr val="bg1"/>
                </a:solidFill>
              </a:rPr>
              <a:t>OR</a:t>
            </a:r>
          </a:p>
        </xdr:txBody>
      </xdr:sp>
    </xdr:grpSp>
    <xdr:clientData/>
  </xdr:twoCellAnchor>
  <xdr:twoCellAnchor>
    <xdr:from>
      <xdr:col>3</xdr:col>
      <xdr:colOff>207615</xdr:colOff>
      <xdr:row>4</xdr:row>
      <xdr:rowOff>8835</xdr:rowOff>
    </xdr:from>
    <xdr:to>
      <xdr:col>3</xdr:col>
      <xdr:colOff>212035</xdr:colOff>
      <xdr:row>5</xdr:row>
      <xdr:rowOff>97187</xdr:rowOff>
    </xdr:to>
    <xdr:cxnSp macro="">
      <xdr:nvCxnSpPr>
        <xdr:cNvPr id="45" name="Gerade Verbindung mit Pfeil 44">
          <a:extLst>
            <a:ext uri="{FF2B5EF4-FFF2-40B4-BE49-F238E27FC236}">
              <a16:creationId xmlns:a16="http://schemas.microsoft.com/office/drawing/2014/main" id="{F2F38927-AE16-C245-8830-5026DC134F39}"/>
            </a:ext>
          </a:extLst>
        </xdr:cNvPr>
        <xdr:cNvCxnSpPr>
          <a:stCxn id="41" idx="0"/>
          <a:endCxn id="11" idx="2"/>
        </xdr:cNvCxnSpPr>
      </xdr:nvCxnSpPr>
      <xdr:spPr>
        <a:xfrm flipV="1">
          <a:off x="3586919" y="1168400"/>
          <a:ext cx="4420" cy="287135"/>
        </a:xfrm>
        <a:prstGeom prst="straightConnector1">
          <a:avLst/>
        </a:prstGeom>
        <a:ln w="31750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764208</xdr:colOff>
      <xdr:row>12</xdr:row>
      <xdr:rowOff>19875</xdr:rowOff>
    </xdr:from>
    <xdr:to>
      <xdr:col>4</xdr:col>
      <xdr:colOff>773041</xdr:colOff>
      <xdr:row>18</xdr:row>
      <xdr:rowOff>81718</xdr:rowOff>
    </xdr:to>
    <xdr:cxnSp macro="">
      <xdr:nvCxnSpPr>
        <xdr:cNvPr id="48" name="Gerade Verbindung mit Pfeil 47">
          <a:extLst>
            <a:ext uri="{FF2B5EF4-FFF2-40B4-BE49-F238E27FC236}">
              <a16:creationId xmlns:a16="http://schemas.microsoft.com/office/drawing/2014/main" id="{225DFDC3-2B56-A546-A615-5E87A75C2420}"/>
            </a:ext>
          </a:extLst>
        </xdr:cNvPr>
        <xdr:cNvCxnSpPr>
          <a:stCxn id="15" idx="0"/>
          <a:endCxn id="13" idx="2"/>
        </xdr:cNvCxnSpPr>
      </xdr:nvCxnSpPr>
      <xdr:spPr>
        <a:xfrm flipH="1" flipV="1">
          <a:off x="5137425" y="2703440"/>
          <a:ext cx="8833" cy="1188278"/>
        </a:xfrm>
        <a:prstGeom prst="straightConnector1">
          <a:avLst/>
        </a:prstGeom>
        <a:ln w="31750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773041</xdr:colOff>
      <xdr:row>21</xdr:row>
      <xdr:rowOff>83926</xdr:rowOff>
    </xdr:from>
    <xdr:to>
      <xdr:col>4</xdr:col>
      <xdr:colOff>781876</xdr:colOff>
      <xdr:row>27</xdr:row>
      <xdr:rowOff>134728</xdr:rowOff>
    </xdr:to>
    <xdr:cxnSp macro="">
      <xdr:nvCxnSpPr>
        <xdr:cNvPr id="51" name="Gerade Verbindung mit Pfeil 50">
          <a:extLst>
            <a:ext uri="{FF2B5EF4-FFF2-40B4-BE49-F238E27FC236}">
              <a16:creationId xmlns:a16="http://schemas.microsoft.com/office/drawing/2014/main" id="{451454B1-0684-8446-857A-CEC5E526B1E7}"/>
            </a:ext>
          </a:extLst>
        </xdr:cNvPr>
        <xdr:cNvCxnSpPr>
          <a:stCxn id="16" idx="0"/>
          <a:endCxn id="15" idx="2"/>
        </xdr:cNvCxnSpPr>
      </xdr:nvCxnSpPr>
      <xdr:spPr>
        <a:xfrm flipH="1" flipV="1">
          <a:off x="5146258" y="4457143"/>
          <a:ext cx="8835" cy="1177237"/>
        </a:xfrm>
        <a:prstGeom prst="straightConnector1">
          <a:avLst/>
        </a:prstGeom>
        <a:ln w="31750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804333</xdr:colOff>
      <xdr:row>0</xdr:row>
      <xdr:rowOff>232833</xdr:rowOff>
    </xdr:to>
    <xdr:sp macro="" textlink="">
      <xdr:nvSpPr>
        <xdr:cNvPr id="3" name="Abgerundetes Rechteck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B343B24-21C2-9047-B8BD-A6B2BDC77152}"/>
            </a:ext>
          </a:extLst>
        </xdr:cNvPr>
        <xdr:cNvSpPr/>
      </xdr:nvSpPr>
      <xdr:spPr>
        <a:xfrm>
          <a:off x="0" y="0"/>
          <a:ext cx="804333" cy="232833"/>
        </a:xfrm>
        <a:prstGeom prst="roundRect">
          <a:avLst/>
        </a:prstGeom>
        <a:solidFill>
          <a:srgbClr val="DFDFD7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de-DE" sz="1100" b="1">
              <a:solidFill>
                <a:srgbClr val="FF0000"/>
              </a:solidFill>
            </a:rPr>
            <a:t>Übersicht</a:t>
          </a:r>
        </a:p>
        <a:p>
          <a:pPr algn="l"/>
          <a:endParaRPr lang="de-DE" sz="11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804333</xdr:colOff>
      <xdr:row>0</xdr:row>
      <xdr:rowOff>232833</xdr:rowOff>
    </xdr:to>
    <xdr:sp macro="" textlink="">
      <xdr:nvSpPr>
        <xdr:cNvPr id="36" name="Abgerundetes Rechteck 35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CCA67D6-E148-2745-A04D-2DF0ACA1C3D9}"/>
            </a:ext>
          </a:extLst>
        </xdr:cNvPr>
        <xdr:cNvSpPr/>
      </xdr:nvSpPr>
      <xdr:spPr>
        <a:xfrm>
          <a:off x="0" y="0"/>
          <a:ext cx="804333" cy="232833"/>
        </a:xfrm>
        <a:prstGeom prst="roundRect">
          <a:avLst/>
        </a:prstGeom>
        <a:solidFill>
          <a:srgbClr val="DFDFD7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de-DE" sz="1100" b="1">
              <a:solidFill>
                <a:srgbClr val="FF0000"/>
              </a:solidFill>
            </a:rPr>
            <a:t>Übersicht</a:t>
          </a:r>
        </a:p>
        <a:p>
          <a:pPr algn="l"/>
          <a:endParaRPr lang="de-DE" sz="1100" b="1">
            <a:solidFill>
              <a:srgbClr val="FF0000"/>
            </a:solidFill>
          </a:endParaRPr>
        </a:p>
      </xdr:txBody>
    </xdr: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444500</xdr:colOff>
      <xdr:row>15</xdr:row>
      <xdr:rowOff>50800</xdr:rowOff>
    </xdr:from>
    <xdr:to>
      <xdr:col>2</xdr:col>
      <xdr:colOff>774700</xdr:colOff>
      <xdr:row>23</xdr:row>
      <xdr:rowOff>165100</xdr:rowOff>
    </xdr:to>
    <xdr:sp macro="" textlink="">
      <xdr:nvSpPr>
        <xdr:cNvPr id="73197" name="Line 68">
          <a:extLst>
            <a:ext uri="{FF2B5EF4-FFF2-40B4-BE49-F238E27FC236}">
              <a16:creationId xmlns:a16="http://schemas.microsoft.com/office/drawing/2014/main" id="{93D84830-E3D4-1CBE-E20C-EAA07678C3BA}"/>
            </a:ext>
          </a:extLst>
        </xdr:cNvPr>
        <xdr:cNvSpPr>
          <a:spLocks noChangeShapeType="1"/>
        </xdr:cNvSpPr>
      </xdr:nvSpPr>
      <xdr:spPr bwMode="auto">
        <a:xfrm flipH="1">
          <a:off x="1282700" y="2717800"/>
          <a:ext cx="330200" cy="153670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0</xdr:row>
      <xdr:rowOff>25400</xdr:rowOff>
    </xdr:from>
    <xdr:to>
      <xdr:col>12</xdr:col>
      <xdr:colOff>782515</xdr:colOff>
      <xdr:row>4</xdr:row>
      <xdr:rowOff>151512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188F9585-EA10-4179-235E-7407F8F6D2F1}"/>
            </a:ext>
          </a:extLst>
        </xdr:cNvPr>
        <xdr:cNvSpPr>
          <a:spLocks noChangeArrowheads="1"/>
        </xdr:cNvSpPr>
      </xdr:nvSpPr>
      <xdr:spPr bwMode="auto">
        <a:xfrm>
          <a:off x="0" y="25400"/>
          <a:ext cx="10002715" cy="837312"/>
        </a:xfrm>
        <a:prstGeom prst="rect">
          <a:avLst/>
        </a:prstGeom>
        <a:solidFill>
          <a:srgbClr val="DAE0E3"/>
        </a:solidFill>
        <a:ln>
          <a:noFill/>
        </a:ln>
        <a:effectLst/>
      </xdr:spPr>
      <xdr:txBody>
        <a:bodyPr vertOverflow="clip" wrap="square" lIns="36000" tIns="36000" rIns="36000" bIns="36000" anchor="t" upright="1"/>
        <a:lstStyle/>
        <a:p>
          <a:pPr algn="l" rtl="0">
            <a:defRPr sz="1000"/>
          </a:pPr>
          <a:endParaRPr lang="de-DE" sz="1400" b="0" i="0" u="none" strike="noStrike" baseline="0">
            <a:solidFill>
              <a:srgbClr val="333333"/>
            </a:solidFill>
            <a:latin typeface="Arial" charset="0"/>
            <a:cs typeface="Arial" charset="0"/>
          </a:endParaRPr>
        </a:p>
        <a:p>
          <a:pPr algn="l" rtl="0">
            <a:defRPr sz="1000"/>
          </a:pPr>
          <a:endParaRPr lang="de-DE" sz="1400" b="0" i="0" u="none" strike="noStrike" baseline="0">
            <a:solidFill>
              <a:srgbClr val="333333"/>
            </a:solidFill>
            <a:latin typeface="Arial" charset="0"/>
            <a:cs typeface="Arial" charset="0"/>
          </a:endParaRPr>
        </a:p>
        <a:p>
          <a:pPr algn="l" rtl="0">
            <a:defRPr sz="1000"/>
          </a:pPr>
          <a:endParaRPr lang="de-DE" sz="1400" b="0" i="0" u="none" strike="noStrike" baseline="0">
            <a:solidFill>
              <a:srgbClr val="333333"/>
            </a:solidFill>
            <a:latin typeface="Arial" charset="0"/>
            <a:cs typeface="Arial" charset="0"/>
          </a:endParaRPr>
        </a:p>
        <a:p>
          <a:pPr algn="l" rtl="0">
            <a:defRPr sz="1000"/>
          </a:pPr>
          <a:endParaRPr lang="de-DE" sz="1400" b="0" i="0" u="none" strike="noStrike" baseline="0">
            <a:solidFill>
              <a:srgbClr val="333333"/>
            </a:solidFill>
            <a:latin typeface="Arial" charset="0"/>
            <a:cs typeface="Arial" charset="0"/>
          </a:endParaRPr>
        </a:p>
        <a:p>
          <a:pPr algn="l" rtl="0">
            <a:defRPr sz="1000"/>
          </a:pPr>
          <a:endParaRPr lang="de-DE" sz="1400" b="0" i="0" u="none" strike="noStrike" baseline="0">
            <a:solidFill>
              <a:srgbClr val="333333"/>
            </a:solidFill>
            <a:latin typeface="Arial" charset="0"/>
            <a:cs typeface="Arial" charset="0"/>
          </a:endParaRPr>
        </a:p>
        <a:p>
          <a:pPr algn="l" rtl="0">
            <a:defRPr sz="1000"/>
          </a:pPr>
          <a:endParaRPr lang="de-DE" sz="1400" b="0" i="0" u="none" strike="noStrike" baseline="0">
            <a:solidFill>
              <a:srgbClr val="333333"/>
            </a:solidFill>
            <a:latin typeface="Arial" charset="0"/>
            <a:cs typeface="Arial" charset="0"/>
          </a:endParaRPr>
        </a:p>
      </xdr:txBody>
    </xdr:sp>
    <xdr:clientData/>
  </xdr:twoCellAnchor>
  <xdr:oneCellAnchor>
    <xdr:from>
      <xdr:col>1</xdr:col>
      <xdr:colOff>508977</xdr:colOff>
      <xdr:row>0</xdr:row>
      <xdr:rowOff>38101</xdr:rowOff>
    </xdr:from>
    <xdr:ext cx="1133314" cy="77208"/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A80FC2DA-B482-F086-34BD-3706124E21AE}"/>
            </a:ext>
          </a:extLst>
        </xdr:cNvPr>
        <xdr:cNvSpPr txBox="1">
          <a:spLocks noChangeArrowheads="1"/>
        </xdr:cNvSpPr>
      </xdr:nvSpPr>
      <xdr:spPr bwMode="auto">
        <a:xfrm>
          <a:off x="508977" y="38101"/>
          <a:ext cx="1133314" cy="77208"/>
        </a:xfrm>
        <a:prstGeom prst="rect">
          <a:avLst/>
        </a:prstGeom>
        <a:noFill/>
        <a:ln>
          <a:noFill/>
        </a:ln>
        <a:effectLst/>
      </xdr:spPr>
      <xdr:txBody>
        <a:bodyPr wrap="none" lIns="36000" tIns="36000" rIns="36000" bIns="36000" anchor="t" upright="1">
          <a:noAutofit/>
        </a:bodyPr>
        <a:lstStyle/>
        <a:p>
          <a:pPr algn="l" rtl="0">
            <a:lnSpc>
              <a:spcPts val="1300"/>
            </a:lnSpc>
            <a:defRPr sz="1000"/>
          </a:pPr>
          <a:r>
            <a:rPr lang="de-DE" sz="1200" b="0" i="0" u="none" strike="noStrike" baseline="0">
              <a:solidFill>
                <a:srgbClr val="333333"/>
              </a:solidFill>
              <a:latin typeface="Calibri" panose="020F0502020204030204" pitchFamily="34" charset="0"/>
              <a:cs typeface="Calibri" panose="020F0502020204030204" pitchFamily="34" charset="0"/>
            </a:rPr>
            <a:t>Systemelement</a:t>
          </a:r>
        </a:p>
        <a:p>
          <a:pPr algn="l" rtl="0">
            <a:lnSpc>
              <a:spcPts val="1200"/>
            </a:lnSpc>
            <a:defRPr sz="1000"/>
          </a:pPr>
          <a:endParaRPr lang="de-DE" sz="1200" b="0" i="0" u="none" strike="noStrike" baseline="0">
            <a:solidFill>
              <a:srgbClr val="333333"/>
            </a:solidFill>
            <a:latin typeface="Calibri" panose="020F0502020204030204" pitchFamily="34" charset="0"/>
            <a:cs typeface="Calibri" panose="020F0502020204030204" pitchFamily="34" charset="0"/>
          </a:endParaRPr>
        </a:p>
      </xdr:txBody>
    </xdr:sp>
    <xdr:clientData/>
  </xdr:oneCellAnchor>
  <xdr:oneCellAnchor>
    <xdr:from>
      <xdr:col>1</xdr:col>
      <xdr:colOff>521677</xdr:colOff>
      <xdr:row>3</xdr:row>
      <xdr:rowOff>56484</xdr:rowOff>
    </xdr:from>
    <xdr:ext cx="291994" cy="86386"/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3EAD1A01-35FD-D928-36D9-F3E03BCAA205}"/>
            </a:ext>
          </a:extLst>
        </xdr:cNvPr>
        <xdr:cNvSpPr txBox="1">
          <a:spLocks noChangeArrowheads="1"/>
        </xdr:cNvSpPr>
      </xdr:nvSpPr>
      <xdr:spPr bwMode="auto">
        <a:xfrm>
          <a:off x="521677" y="589884"/>
          <a:ext cx="291994" cy="86386"/>
        </a:xfrm>
        <a:prstGeom prst="rect">
          <a:avLst/>
        </a:prstGeom>
        <a:noFill/>
        <a:ln>
          <a:noFill/>
        </a:ln>
        <a:effectLst/>
      </xdr:spPr>
      <xdr:txBody>
        <a:bodyPr wrap="none" lIns="36000" tIns="36000" rIns="36000" bIns="36000" anchor="t" upright="1">
          <a:noAutofit/>
        </a:bodyPr>
        <a:lstStyle/>
        <a:p>
          <a:pPr marL="0" indent="0" algn="l" rtl="0">
            <a:defRPr sz="1000"/>
          </a:pPr>
          <a:r>
            <a:rPr lang="de-DE" sz="1200" b="0" i="0" u="none" strike="noStrike" baseline="0">
              <a:solidFill>
                <a:srgbClr val="333333"/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rPr>
            <a:t>Ziel</a:t>
          </a:r>
        </a:p>
      </xdr:txBody>
    </xdr:sp>
    <xdr:clientData/>
  </xdr:oneCellAnchor>
  <xdr:twoCellAnchor>
    <xdr:from>
      <xdr:col>3</xdr:col>
      <xdr:colOff>558800</xdr:colOff>
      <xdr:row>1</xdr:row>
      <xdr:rowOff>0</xdr:rowOff>
    </xdr:from>
    <xdr:to>
      <xdr:col>4</xdr:col>
      <xdr:colOff>190500</xdr:colOff>
      <xdr:row>1</xdr:row>
      <xdr:rowOff>0</xdr:rowOff>
    </xdr:to>
    <xdr:sp macro="" textlink="">
      <xdr:nvSpPr>
        <xdr:cNvPr id="73202" name="Line 4">
          <a:extLst>
            <a:ext uri="{FF2B5EF4-FFF2-40B4-BE49-F238E27FC236}">
              <a16:creationId xmlns:a16="http://schemas.microsoft.com/office/drawing/2014/main" id="{826417B1-B415-D136-AB8D-6251DE7E6815}"/>
            </a:ext>
          </a:extLst>
        </xdr:cNvPr>
        <xdr:cNvSpPr>
          <a:spLocks noChangeShapeType="1"/>
        </xdr:cNvSpPr>
      </xdr:nvSpPr>
      <xdr:spPr bwMode="auto">
        <a:xfrm>
          <a:off x="2235200" y="177800"/>
          <a:ext cx="469900" cy="0"/>
        </a:xfrm>
        <a:prstGeom prst="line">
          <a:avLst/>
        </a:prstGeom>
        <a:noFill/>
        <a:ln w="9525">
          <a:solidFill>
            <a:srgbClr val="0381A3"/>
          </a:solidFill>
          <a:round/>
          <a:headEnd/>
          <a:tailEnd type="triangle" w="med" len="med"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DAE0E3"/>
                </a:outerShdw>
              </a:effectLst>
            </a14:hiddenEffects>
          </a:ext>
        </a:extLst>
      </xdr:spPr>
    </xdr:sp>
    <xdr:clientData/>
  </xdr:twoCellAnchor>
  <xdr:oneCellAnchor>
    <xdr:from>
      <xdr:col>4</xdr:col>
      <xdr:colOff>311372</xdr:colOff>
      <xdr:row>0</xdr:row>
      <xdr:rowOff>25401</xdr:rowOff>
    </xdr:from>
    <xdr:ext cx="1787660" cy="148663"/>
    <xdr:sp macro="" textlink="">
      <xdr:nvSpPr>
        <xdr:cNvPr id="6" name="Text Box 5">
          <a:extLst>
            <a:ext uri="{FF2B5EF4-FFF2-40B4-BE49-F238E27FC236}">
              <a16:creationId xmlns:a16="http://schemas.microsoft.com/office/drawing/2014/main" id="{E44C7A31-247E-487C-F121-79DB0CBDD65F}"/>
            </a:ext>
          </a:extLst>
        </xdr:cNvPr>
        <xdr:cNvSpPr txBox="1">
          <a:spLocks noChangeArrowheads="1"/>
        </xdr:cNvSpPr>
      </xdr:nvSpPr>
      <xdr:spPr bwMode="auto">
        <a:xfrm>
          <a:off x="2825972" y="25401"/>
          <a:ext cx="1787660" cy="148663"/>
        </a:xfrm>
        <a:prstGeom prst="rect">
          <a:avLst/>
        </a:prstGeom>
        <a:noFill/>
        <a:ln>
          <a:noFill/>
        </a:ln>
        <a:effectLst/>
      </xdr:spPr>
      <xdr:txBody>
        <a:bodyPr wrap="none" lIns="36000" tIns="36000" rIns="36000" bIns="36000" anchor="t" upright="1">
          <a:noAutofit/>
        </a:bodyPr>
        <a:lstStyle/>
        <a:p>
          <a:pPr marL="0" indent="0" algn="l" rtl="0">
            <a:lnSpc>
              <a:spcPts val="1300"/>
            </a:lnSpc>
            <a:defRPr sz="1000"/>
          </a:pPr>
          <a:r>
            <a:rPr lang="de-DE" sz="1200" b="0" i="0" u="none" strike="noStrike" baseline="0">
              <a:solidFill>
                <a:srgbClr val="333333"/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rPr>
            <a:t>Nützliche Wirkung - normal</a:t>
          </a:r>
        </a:p>
        <a:p>
          <a:pPr marL="0" indent="0" algn="l" rtl="0">
            <a:lnSpc>
              <a:spcPts val="1200"/>
            </a:lnSpc>
            <a:defRPr sz="1000"/>
          </a:pPr>
          <a:endParaRPr lang="de-DE" sz="1200" b="0" i="0" u="none" strike="noStrike" baseline="0">
            <a:solidFill>
              <a:srgbClr val="333333"/>
            </a:solidFill>
            <a:latin typeface="Calibri" panose="020F0502020204030204" pitchFamily="34" charset="0"/>
            <a:ea typeface="+mn-ea"/>
            <a:cs typeface="Calibri" panose="020F0502020204030204" pitchFamily="34" charset="0"/>
          </a:endParaRPr>
        </a:p>
      </xdr:txBody>
    </xdr:sp>
    <xdr:clientData/>
  </xdr:oneCellAnchor>
  <xdr:oneCellAnchor>
    <xdr:from>
      <xdr:col>1</xdr:col>
      <xdr:colOff>508977</xdr:colOff>
      <xdr:row>1</xdr:row>
      <xdr:rowOff>145829</xdr:rowOff>
    </xdr:from>
    <xdr:ext cx="1396784" cy="86386"/>
    <xdr:sp macro="" textlink="">
      <xdr:nvSpPr>
        <xdr:cNvPr id="7" name="Text Box 6">
          <a:extLst>
            <a:ext uri="{FF2B5EF4-FFF2-40B4-BE49-F238E27FC236}">
              <a16:creationId xmlns:a16="http://schemas.microsoft.com/office/drawing/2014/main" id="{772E3155-081B-353C-94B2-F66D24AFDFE5}"/>
            </a:ext>
          </a:extLst>
        </xdr:cNvPr>
        <xdr:cNvSpPr txBox="1">
          <a:spLocks noChangeArrowheads="1"/>
        </xdr:cNvSpPr>
      </xdr:nvSpPr>
      <xdr:spPr bwMode="auto">
        <a:xfrm>
          <a:off x="508977" y="323629"/>
          <a:ext cx="1396784" cy="86386"/>
        </a:xfrm>
        <a:prstGeom prst="rect">
          <a:avLst/>
        </a:prstGeom>
        <a:noFill/>
        <a:ln>
          <a:noFill/>
        </a:ln>
        <a:effectLst/>
      </xdr:spPr>
      <xdr:txBody>
        <a:bodyPr wrap="none" lIns="36000" tIns="36000" rIns="36000" bIns="36000" anchor="t" upright="1">
          <a:noAutofit/>
        </a:bodyPr>
        <a:lstStyle/>
        <a:p>
          <a:pPr marL="0" indent="0" algn="l" rtl="0">
            <a:defRPr sz="1000"/>
          </a:pPr>
          <a:r>
            <a:rPr lang="de-DE" sz="1200" b="0" i="0" u="none" strike="noStrike" baseline="0">
              <a:solidFill>
                <a:srgbClr val="333333"/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rPr>
            <a:t>Supersystemelement</a:t>
          </a:r>
        </a:p>
      </xdr:txBody>
    </xdr:sp>
    <xdr:clientData/>
  </xdr:oneCellAnchor>
  <xdr:twoCellAnchor>
    <xdr:from>
      <xdr:col>3</xdr:col>
      <xdr:colOff>571500</xdr:colOff>
      <xdr:row>2</xdr:row>
      <xdr:rowOff>88900</xdr:rowOff>
    </xdr:from>
    <xdr:to>
      <xdr:col>4</xdr:col>
      <xdr:colOff>190500</xdr:colOff>
      <xdr:row>2</xdr:row>
      <xdr:rowOff>88900</xdr:rowOff>
    </xdr:to>
    <xdr:sp macro="" textlink="">
      <xdr:nvSpPr>
        <xdr:cNvPr id="73205" name="Line 7">
          <a:extLst>
            <a:ext uri="{FF2B5EF4-FFF2-40B4-BE49-F238E27FC236}">
              <a16:creationId xmlns:a16="http://schemas.microsoft.com/office/drawing/2014/main" id="{AD278ADD-E8EA-5522-12A6-51A0A4A08300}"/>
            </a:ext>
          </a:extLst>
        </xdr:cNvPr>
        <xdr:cNvSpPr>
          <a:spLocks noChangeShapeType="1"/>
        </xdr:cNvSpPr>
      </xdr:nvSpPr>
      <xdr:spPr bwMode="auto">
        <a:xfrm>
          <a:off x="2247900" y="444500"/>
          <a:ext cx="457200" cy="0"/>
        </a:xfrm>
        <a:prstGeom prst="line">
          <a:avLst/>
        </a:prstGeom>
        <a:noFill/>
        <a:ln w="9525">
          <a:solidFill>
            <a:srgbClr val="0381A3"/>
          </a:solidFill>
          <a:prstDash val="dash"/>
          <a:round/>
          <a:headEnd/>
          <a:tailEnd type="triangle" w="med" len="med"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DAE0E3"/>
                </a:outerShdw>
              </a:effectLst>
            </a14:hiddenEffects>
          </a:ext>
        </a:extLst>
      </xdr:spPr>
    </xdr:sp>
    <xdr:clientData/>
  </xdr:twoCellAnchor>
  <xdr:oneCellAnchor>
    <xdr:from>
      <xdr:col>4</xdr:col>
      <xdr:colOff>298672</xdr:colOff>
      <xdr:row>1</xdr:row>
      <xdr:rowOff>145828</xdr:rowOff>
    </xdr:from>
    <xdr:ext cx="2123136" cy="230909"/>
    <xdr:sp macro="" textlink="">
      <xdr:nvSpPr>
        <xdr:cNvPr id="9" name="Text Box 8">
          <a:extLst>
            <a:ext uri="{FF2B5EF4-FFF2-40B4-BE49-F238E27FC236}">
              <a16:creationId xmlns:a16="http://schemas.microsoft.com/office/drawing/2014/main" id="{A75A6A72-E3DA-79C8-539A-8FE23BD5315E}"/>
            </a:ext>
          </a:extLst>
        </xdr:cNvPr>
        <xdr:cNvSpPr txBox="1">
          <a:spLocks noChangeArrowheads="1"/>
        </xdr:cNvSpPr>
      </xdr:nvSpPr>
      <xdr:spPr bwMode="auto">
        <a:xfrm>
          <a:off x="2813272" y="323628"/>
          <a:ext cx="2123136" cy="230909"/>
        </a:xfrm>
        <a:prstGeom prst="rect">
          <a:avLst/>
        </a:prstGeom>
        <a:noFill/>
        <a:ln>
          <a:noFill/>
        </a:ln>
        <a:effectLst/>
      </xdr:spPr>
      <xdr:txBody>
        <a:bodyPr wrap="none" lIns="36000" tIns="36000" rIns="36000" bIns="36000" anchor="t" upright="1">
          <a:noAutofit/>
        </a:bodyPr>
        <a:lstStyle/>
        <a:p>
          <a:pPr marL="0" indent="0" algn="l" rtl="0">
            <a:lnSpc>
              <a:spcPts val="1200"/>
            </a:lnSpc>
            <a:defRPr sz="1000"/>
          </a:pPr>
          <a:r>
            <a:rPr lang="de-DE" sz="1200" b="0" i="0" u="none" strike="noStrike" baseline="0">
              <a:solidFill>
                <a:srgbClr val="333333"/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rPr>
            <a:t>Nützliche Wirkung - ungenügend</a:t>
          </a:r>
        </a:p>
        <a:p>
          <a:pPr marL="0" indent="0" algn="l" rtl="0">
            <a:lnSpc>
              <a:spcPts val="1200"/>
            </a:lnSpc>
            <a:defRPr sz="1000"/>
          </a:pPr>
          <a:endParaRPr lang="de-DE" sz="1200" b="0" i="0" u="none" strike="noStrike" baseline="0">
            <a:solidFill>
              <a:srgbClr val="333333"/>
            </a:solidFill>
            <a:latin typeface="Calibri" panose="020F0502020204030204" pitchFamily="34" charset="0"/>
            <a:ea typeface="+mn-ea"/>
            <a:cs typeface="Calibri" panose="020F0502020204030204" pitchFamily="34" charset="0"/>
          </a:endParaRPr>
        </a:p>
      </xdr:txBody>
    </xdr:sp>
    <xdr:clientData/>
  </xdr:oneCellAnchor>
  <xdr:twoCellAnchor>
    <xdr:from>
      <xdr:col>3</xdr:col>
      <xdr:colOff>558800</xdr:colOff>
      <xdr:row>4</xdr:row>
      <xdr:rowOff>0</xdr:rowOff>
    </xdr:from>
    <xdr:to>
      <xdr:col>4</xdr:col>
      <xdr:colOff>190500</xdr:colOff>
      <xdr:row>4</xdr:row>
      <xdr:rowOff>0</xdr:rowOff>
    </xdr:to>
    <xdr:sp macro="" textlink="">
      <xdr:nvSpPr>
        <xdr:cNvPr id="73207" name="Line 9">
          <a:extLst>
            <a:ext uri="{FF2B5EF4-FFF2-40B4-BE49-F238E27FC236}">
              <a16:creationId xmlns:a16="http://schemas.microsoft.com/office/drawing/2014/main" id="{2A099538-837A-0258-23E4-C65F16B86FFE}"/>
            </a:ext>
          </a:extLst>
        </xdr:cNvPr>
        <xdr:cNvSpPr>
          <a:spLocks noChangeShapeType="1"/>
        </xdr:cNvSpPr>
      </xdr:nvSpPr>
      <xdr:spPr bwMode="auto">
        <a:xfrm>
          <a:off x="2235200" y="711200"/>
          <a:ext cx="469900" cy="0"/>
        </a:xfrm>
        <a:prstGeom prst="line">
          <a:avLst/>
        </a:prstGeom>
        <a:noFill/>
        <a:ln w="28575">
          <a:solidFill>
            <a:srgbClr val="0381A3"/>
          </a:solidFill>
          <a:round/>
          <a:headEnd/>
          <a:tailEnd type="triangle" w="med" len="med"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DAE0E3"/>
                </a:outerShdw>
              </a:effectLst>
            </a14:hiddenEffects>
          </a:ext>
        </a:extLst>
      </xdr:spPr>
    </xdr:sp>
    <xdr:clientData/>
  </xdr:twoCellAnchor>
  <xdr:oneCellAnchor>
    <xdr:from>
      <xdr:col>4</xdr:col>
      <xdr:colOff>298672</xdr:colOff>
      <xdr:row>3</xdr:row>
      <xdr:rowOff>43783</xdr:rowOff>
    </xdr:from>
    <xdr:ext cx="2017531" cy="260511"/>
    <xdr:sp macro="" textlink="">
      <xdr:nvSpPr>
        <xdr:cNvPr id="11" name="Text Box 10">
          <a:extLst>
            <a:ext uri="{FF2B5EF4-FFF2-40B4-BE49-F238E27FC236}">
              <a16:creationId xmlns:a16="http://schemas.microsoft.com/office/drawing/2014/main" id="{F92C4D42-2913-EB05-A87D-1DCABFA88797}"/>
            </a:ext>
          </a:extLst>
        </xdr:cNvPr>
        <xdr:cNvSpPr txBox="1">
          <a:spLocks noChangeArrowheads="1"/>
        </xdr:cNvSpPr>
      </xdr:nvSpPr>
      <xdr:spPr bwMode="auto">
        <a:xfrm>
          <a:off x="2813272" y="577183"/>
          <a:ext cx="2017531" cy="260511"/>
        </a:xfrm>
        <a:prstGeom prst="rect">
          <a:avLst/>
        </a:prstGeom>
        <a:noFill/>
        <a:ln>
          <a:noFill/>
        </a:ln>
        <a:effectLst/>
      </xdr:spPr>
      <xdr:txBody>
        <a:bodyPr wrap="none" lIns="36000" tIns="36000" rIns="36000" bIns="36000" anchor="t" upright="1">
          <a:noAutofit/>
        </a:bodyPr>
        <a:lstStyle/>
        <a:p>
          <a:pPr marL="0" indent="0" algn="l" rtl="0">
            <a:defRPr sz="1000"/>
          </a:pPr>
          <a:r>
            <a:rPr lang="de-DE" sz="1200" b="0" i="0" u="none" strike="noStrike" baseline="0">
              <a:solidFill>
                <a:srgbClr val="333333"/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rPr>
            <a:t>Nützliche Wirkung - übermäßig</a:t>
          </a:r>
        </a:p>
      </xdr:txBody>
    </xdr:sp>
    <xdr:clientData/>
  </xdr:oneCellAnchor>
  <xdr:oneCellAnchor>
    <xdr:from>
      <xdr:col>7</xdr:col>
      <xdr:colOff>571944</xdr:colOff>
      <xdr:row>0</xdr:row>
      <xdr:rowOff>25400</xdr:rowOff>
    </xdr:from>
    <xdr:ext cx="1301950" cy="448319"/>
    <xdr:sp macro="" textlink="">
      <xdr:nvSpPr>
        <xdr:cNvPr id="12" name="Text Box 11">
          <a:extLst>
            <a:ext uri="{FF2B5EF4-FFF2-40B4-BE49-F238E27FC236}">
              <a16:creationId xmlns:a16="http://schemas.microsoft.com/office/drawing/2014/main" id="{A34E080B-9E0F-21C5-7039-38BD209ED4CF}"/>
            </a:ext>
          </a:extLst>
        </xdr:cNvPr>
        <xdr:cNvSpPr txBox="1">
          <a:spLocks noChangeArrowheads="1"/>
        </xdr:cNvSpPr>
      </xdr:nvSpPr>
      <xdr:spPr bwMode="auto">
        <a:xfrm>
          <a:off x="5601144" y="25400"/>
          <a:ext cx="1301950" cy="448319"/>
        </a:xfrm>
        <a:prstGeom prst="rect">
          <a:avLst/>
        </a:prstGeom>
        <a:noFill/>
        <a:ln>
          <a:noFill/>
        </a:ln>
        <a:effectLst/>
      </xdr:spPr>
      <xdr:txBody>
        <a:bodyPr wrap="none" lIns="36000" tIns="36000" rIns="36000" bIns="36000" anchor="t" upright="1">
          <a:noAutofit/>
        </a:bodyPr>
        <a:lstStyle/>
        <a:p>
          <a:pPr marL="0" indent="0" algn="l" rtl="0">
            <a:lnSpc>
              <a:spcPts val="1300"/>
            </a:lnSpc>
            <a:defRPr sz="1000"/>
          </a:pPr>
          <a:r>
            <a:rPr lang="de-DE" sz="1200" b="0" i="0" u="none" strike="noStrike" baseline="0">
              <a:solidFill>
                <a:srgbClr val="333333"/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rPr>
            <a:t>Schädliche Wirkung</a:t>
          </a:r>
        </a:p>
        <a:p>
          <a:pPr marL="0" indent="0" algn="l" rtl="0">
            <a:lnSpc>
              <a:spcPts val="1300"/>
            </a:lnSpc>
            <a:defRPr sz="1000"/>
          </a:pPr>
          <a:endParaRPr lang="de-DE" sz="1200" b="0" i="0" u="none" strike="noStrike" baseline="0">
            <a:solidFill>
              <a:srgbClr val="333333"/>
            </a:solidFill>
            <a:latin typeface="Calibri" panose="020F0502020204030204" pitchFamily="34" charset="0"/>
            <a:ea typeface="+mn-ea"/>
            <a:cs typeface="Calibri" panose="020F0502020204030204" pitchFamily="34" charset="0"/>
          </a:endParaRPr>
        </a:p>
      </xdr:txBody>
    </xdr:sp>
    <xdr:clientData/>
  </xdr:oneCellAnchor>
  <xdr:twoCellAnchor>
    <xdr:from>
      <xdr:col>1</xdr:col>
      <xdr:colOff>50800</xdr:colOff>
      <xdr:row>0</xdr:row>
      <xdr:rowOff>114300</xdr:rowOff>
    </xdr:from>
    <xdr:to>
      <xdr:col>1</xdr:col>
      <xdr:colOff>355600</xdr:colOff>
      <xdr:row>1</xdr:row>
      <xdr:rowOff>88900</xdr:rowOff>
    </xdr:to>
    <xdr:sp macro="" textlink="">
      <xdr:nvSpPr>
        <xdr:cNvPr id="73210" name="AutoShape 12">
          <a:extLst>
            <a:ext uri="{FF2B5EF4-FFF2-40B4-BE49-F238E27FC236}">
              <a16:creationId xmlns:a16="http://schemas.microsoft.com/office/drawing/2014/main" id="{FEFD4C8A-22F5-F258-BF65-4D58E3F8CE8C}"/>
            </a:ext>
          </a:extLst>
        </xdr:cNvPr>
        <xdr:cNvSpPr>
          <a:spLocks noChangeArrowheads="1"/>
        </xdr:cNvSpPr>
      </xdr:nvSpPr>
      <xdr:spPr bwMode="auto">
        <a:xfrm>
          <a:off x="50800" y="114300"/>
          <a:ext cx="304800" cy="152400"/>
        </a:xfrm>
        <a:prstGeom prst="roundRect">
          <a:avLst>
            <a:gd name="adj" fmla="val 16667"/>
          </a:avLst>
        </a:prstGeom>
        <a:solidFill>
          <a:srgbClr val="0381A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38100</xdr:colOff>
      <xdr:row>2</xdr:row>
      <xdr:rowOff>25400</xdr:rowOff>
    </xdr:from>
    <xdr:to>
      <xdr:col>1</xdr:col>
      <xdr:colOff>381000</xdr:colOff>
      <xdr:row>3</xdr:row>
      <xdr:rowOff>25400</xdr:rowOff>
    </xdr:to>
    <xdr:sp macro="" textlink="">
      <xdr:nvSpPr>
        <xdr:cNvPr id="73211" name="AutoShape 13">
          <a:extLst>
            <a:ext uri="{FF2B5EF4-FFF2-40B4-BE49-F238E27FC236}">
              <a16:creationId xmlns:a16="http://schemas.microsoft.com/office/drawing/2014/main" id="{F880C74C-B5CC-7024-0C10-FA83EEB4F587}"/>
            </a:ext>
          </a:extLst>
        </xdr:cNvPr>
        <xdr:cNvSpPr>
          <a:spLocks noChangeArrowheads="1"/>
        </xdr:cNvSpPr>
      </xdr:nvSpPr>
      <xdr:spPr bwMode="auto">
        <a:xfrm>
          <a:off x="38100" y="381000"/>
          <a:ext cx="342900" cy="177800"/>
        </a:xfrm>
        <a:prstGeom prst="hexagon">
          <a:avLst>
            <a:gd name="adj" fmla="val 49393"/>
            <a:gd name="vf" fmla="val 115470"/>
          </a:avLst>
        </a:prstGeom>
        <a:solidFill>
          <a:srgbClr val="EB690B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63500</xdr:colOff>
      <xdr:row>3</xdr:row>
      <xdr:rowOff>88900</xdr:rowOff>
    </xdr:from>
    <xdr:to>
      <xdr:col>1</xdr:col>
      <xdr:colOff>368300</xdr:colOff>
      <xdr:row>4</xdr:row>
      <xdr:rowOff>101600</xdr:rowOff>
    </xdr:to>
    <xdr:sp macro="" textlink="">
      <xdr:nvSpPr>
        <xdr:cNvPr id="73212" name="Oval 14">
          <a:extLst>
            <a:ext uri="{FF2B5EF4-FFF2-40B4-BE49-F238E27FC236}">
              <a16:creationId xmlns:a16="http://schemas.microsoft.com/office/drawing/2014/main" id="{C075F000-F094-B1EE-DC23-91E130330AF9}"/>
            </a:ext>
          </a:extLst>
        </xdr:cNvPr>
        <xdr:cNvSpPr>
          <a:spLocks noChangeArrowheads="1"/>
        </xdr:cNvSpPr>
      </xdr:nvSpPr>
      <xdr:spPr bwMode="auto">
        <a:xfrm>
          <a:off x="63500" y="622300"/>
          <a:ext cx="304800" cy="190500"/>
        </a:xfrm>
        <a:prstGeom prst="ellipse">
          <a:avLst/>
        </a:prstGeom>
        <a:solidFill>
          <a:srgbClr val="FFDD00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DAE0E3"/>
                </a:outerShdw>
              </a:effectLst>
            </a14:hiddenEffects>
          </a:ext>
        </a:extLst>
      </xdr:spPr>
    </xdr:sp>
    <xdr:clientData/>
  </xdr:twoCellAnchor>
  <xdr:twoCellAnchor>
    <xdr:from>
      <xdr:col>7</xdr:col>
      <xdr:colOff>266700</xdr:colOff>
      <xdr:row>0</xdr:row>
      <xdr:rowOff>139700</xdr:rowOff>
    </xdr:from>
    <xdr:to>
      <xdr:col>7</xdr:col>
      <xdr:colOff>571500</xdr:colOff>
      <xdr:row>1</xdr:row>
      <xdr:rowOff>12700</xdr:rowOff>
    </xdr:to>
    <xdr:sp macro="" textlink="">
      <xdr:nvSpPr>
        <xdr:cNvPr id="73213" name="Freeform 15">
          <a:extLst>
            <a:ext uri="{FF2B5EF4-FFF2-40B4-BE49-F238E27FC236}">
              <a16:creationId xmlns:a16="http://schemas.microsoft.com/office/drawing/2014/main" id="{0E80CE39-A905-D168-868D-6BA90880C8E7}"/>
            </a:ext>
          </a:extLst>
        </xdr:cNvPr>
        <xdr:cNvSpPr>
          <a:spLocks/>
        </xdr:cNvSpPr>
      </xdr:nvSpPr>
      <xdr:spPr bwMode="auto">
        <a:xfrm rot="10800000" flipH="1" flipV="1">
          <a:off x="5295900" y="139700"/>
          <a:ext cx="304800" cy="50800"/>
        </a:xfrm>
        <a:custGeom>
          <a:avLst/>
          <a:gdLst>
            <a:gd name="T0" fmla="*/ 0 w 5444"/>
            <a:gd name="T1" fmla="*/ 50800 h 483"/>
            <a:gd name="T2" fmla="*/ 25419 w 5444"/>
            <a:gd name="T3" fmla="*/ 3155 h 483"/>
            <a:gd name="T4" fmla="*/ 50837 w 5444"/>
            <a:gd name="T5" fmla="*/ 50800 h 483"/>
            <a:gd name="T6" fmla="*/ 76200 w 5444"/>
            <a:gd name="T7" fmla="*/ 3155 h 483"/>
            <a:gd name="T8" fmla="*/ 101619 w 5444"/>
            <a:gd name="T9" fmla="*/ 50800 h 483"/>
            <a:gd name="T10" fmla="*/ 126981 w 5444"/>
            <a:gd name="T11" fmla="*/ 3155 h 483"/>
            <a:gd name="T12" fmla="*/ 152400 w 5444"/>
            <a:gd name="T13" fmla="*/ 50800 h 483"/>
            <a:gd name="T14" fmla="*/ 177819 w 5444"/>
            <a:gd name="T15" fmla="*/ 3155 h 483"/>
            <a:gd name="T16" fmla="*/ 203181 w 5444"/>
            <a:gd name="T17" fmla="*/ 50800 h 483"/>
            <a:gd name="T18" fmla="*/ 228600 w 5444"/>
            <a:gd name="T19" fmla="*/ 3155 h 483"/>
            <a:gd name="T20" fmla="*/ 253963 w 5444"/>
            <a:gd name="T21" fmla="*/ 50800 h 483"/>
            <a:gd name="T22" fmla="*/ 279381 w 5444"/>
            <a:gd name="T23" fmla="*/ 3155 h 483"/>
            <a:gd name="T24" fmla="*/ 297130 w 5444"/>
            <a:gd name="T25" fmla="*/ 31763 h 483"/>
            <a:gd name="T26" fmla="*/ 304800 w 5444"/>
            <a:gd name="T27" fmla="*/ 31763 h 483"/>
            <a:gd name="T28" fmla="*/ 0 60000 65536"/>
            <a:gd name="T29" fmla="*/ 0 60000 65536"/>
            <a:gd name="T30" fmla="*/ 0 60000 65536"/>
            <a:gd name="T31" fmla="*/ 0 60000 65536"/>
            <a:gd name="T32" fmla="*/ 0 60000 65536"/>
            <a:gd name="T33" fmla="*/ 0 60000 65536"/>
            <a:gd name="T34" fmla="*/ 0 60000 65536"/>
            <a:gd name="T35" fmla="*/ 0 60000 65536"/>
            <a:gd name="T36" fmla="*/ 0 60000 65536"/>
            <a:gd name="T37" fmla="*/ 0 60000 65536"/>
            <a:gd name="T38" fmla="*/ 0 60000 65536"/>
            <a:gd name="T39" fmla="*/ 0 60000 65536"/>
            <a:gd name="T40" fmla="*/ 0 60000 65536"/>
            <a:gd name="T41" fmla="*/ 0 60000 65536"/>
          </a:gdLst>
          <a:ahLst/>
          <a:cxnLst>
            <a:cxn ang="T28">
              <a:pos x="T0" y="T1"/>
            </a:cxn>
            <a:cxn ang="T29">
              <a:pos x="T2" y="T3"/>
            </a:cxn>
            <a:cxn ang="T30">
              <a:pos x="T4" y="T5"/>
            </a:cxn>
            <a:cxn ang="T31">
              <a:pos x="T6" y="T7"/>
            </a:cxn>
            <a:cxn ang="T32">
              <a:pos x="T8" y="T9"/>
            </a:cxn>
            <a:cxn ang="T33">
              <a:pos x="T10" y="T11"/>
            </a:cxn>
            <a:cxn ang="T34">
              <a:pos x="T12" y="T13"/>
            </a:cxn>
            <a:cxn ang="T35">
              <a:pos x="T14" y="T15"/>
            </a:cxn>
            <a:cxn ang="T36">
              <a:pos x="T16" y="T17"/>
            </a:cxn>
            <a:cxn ang="T37">
              <a:pos x="T18" y="T19"/>
            </a:cxn>
            <a:cxn ang="T38">
              <a:pos x="T20" y="T21"/>
            </a:cxn>
            <a:cxn ang="T39">
              <a:pos x="T22" y="T23"/>
            </a:cxn>
            <a:cxn ang="T40">
              <a:pos x="T24" y="T25"/>
            </a:cxn>
            <a:cxn ang="T41">
              <a:pos x="T26" y="T27"/>
            </a:cxn>
          </a:cxnLst>
          <a:rect l="0" t="0" r="r" b="b"/>
          <a:pathLst>
            <a:path w="5444" h="483">
              <a:moveTo>
                <a:pt x="0" y="483"/>
              </a:moveTo>
              <a:cubicBezTo>
                <a:pt x="151" y="256"/>
                <a:pt x="303" y="30"/>
                <a:pt x="454" y="30"/>
              </a:cubicBezTo>
              <a:cubicBezTo>
                <a:pt x="605" y="30"/>
                <a:pt x="757" y="483"/>
                <a:pt x="908" y="483"/>
              </a:cubicBezTo>
              <a:cubicBezTo>
                <a:pt x="1059" y="483"/>
                <a:pt x="1210" y="30"/>
                <a:pt x="1361" y="30"/>
              </a:cubicBezTo>
              <a:cubicBezTo>
                <a:pt x="1512" y="30"/>
                <a:pt x="1664" y="483"/>
                <a:pt x="1815" y="483"/>
              </a:cubicBezTo>
              <a:cubicBezTo>
                <a:pt x="1966" y="483"/>
                <a:pt x="2117" y="30"/>
                <a:pt x="2268" y="30"/>
              </a:cubicBezTo>
              <a:cubicBezTo>
                <a:pt x="2419" y="30"/>
                <a:pt x="2571" y="483"/>
                <a:pt x="2722" y="483"/>
              </a:cubicBezTo>
              <a:cubicBezTo>
                <a:pt x="2873" y="483"/>
                <a:pt x="3025" y="30"/>
                <a:pt x="3176" y="30"/>
              </a:cubicBezTo>
              <a:cubicBezTo>
                <a:pt x="3327" y="30"/>
                <a:pt x="3478" y="483"/>
                <a:pt x="3629" y="483"/>
              </a:cubicBezTo>
              <a:cubicBezTo>
                <a:pt x="3780" y="483"/>
                <a:pt x="3932" y="30"/>
                <a:pt x="4083" y="30"/>
              </a:cubicBezTo>
              <a:cubicBezTo>
                <a:pt x="4234" y="30"/>
                <a:pt x="4385" y="483"/>
                <a:pt x="4536" y="483"/>
              </a:cubicBezTo>
              <a:cubicBezTo>
                <a:pt x="4687" y="483"/>
                <a:pt x="4862" y="60"/>
                <a:pt x="4990" y="30"/>
              </a:cubicBezTo>
              <a:cubicBezTo>
                <a:pt x="5118" y="0"/>
                <a:pt x="5231" y="257"/>
                <a:pt x="5307" y="302"/>
              </a:cubicBezTo>
              <a:cubicBezTo>
                <a:pt x="5383" y="347"/>
                <a:pt x="5413" y="324"/>
                <a:pt x="5444" y="302"/>
              </a:cubicBezTo>
            </a:path>
          </a:pathLst>
        </a:custGeom>
        <a:solidFill>
          <a:srgbClr val="EB690B"/>
        </a:solidFill>
        <a:ln w="12700">
          <a:solidFill>
            <a:srgbClr val="DA040F"/>
          </a:solidFill>
          <a:round/>
          <a:headEnd/>
          <a:tailEnd type="triangle" w="med" len="med"/>
        </a:ln>
      </xdr:spPr>
    </xdr:sp>
    <xdr:clientData/>
  </xdr:twoCellAnchor>
  <xdr:twoCellAnchor>
    <xdr:from>
      <xdr:col>9</xdr:col>
      <xdr:colOff>254000</xdr:colOff>
      <xdr:row>7</xdr:row>
      <xdr:rowOff>139700</xdr:rowOff>
    </xdr:from>
    <xdr:to>
      <xdr:col>10</xdr:col>
      <xdr:colOff>419100</xdr:colOff>
      <xdr:row>17</xdr:row>
      <xdr:rowOff>127000</xdr:rowOff>
    </xdr:to>
    <xdr:sp macro="" textlink="">
      <xdr:nvSpPr>
        <xdr:cNvPr id="14" name="Pfeil nach rechts 13">
          <a:extLst>
            <a:ext uri="{FF2B5EF4-FFF2-40B4-BE49-F238E27FC236}">
              <a16:creationId xmlns:a16="http://schemas.microsoft.com/office/drawing/2014/main" id="{2C481A81-F87B-1241-91C7-D5A2545DCA08}"/>
            </a:ext>
          </a:extLst>
        </xdr:cNvPr>
        <xdr:cNvSpPr/>
      </xdr:nvSpPr>
      <xdr:spPr>
        <a:xfrm flipH="1">
          <a:off x="7810500" y="1803400"/>
          <a:ext cx="2006600" cy="1765300"/>
        </a:xfrm>
        <a:prstGeom prst="rightArrow">
          <a:avLst/>
        </a:prstGeom>
        <a:solidFill>
          <a:srgbClr val="FEF445">
            <a:alpha val="44188"/>
          </a:srgb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DE" sz="1200">
              <a:solidFill>
                <a:schemeClr val="tx1"/>
              </a:solidFill>
            </a:rPr>
            <a:t>Kopiere ein Funktionsmodell und Streiche eine Komponente</a:t>
          </a:r>
        </a:p>
        <a:p>
          <a:pPr algn="l"/>
          <a:endParaRPr lang="de-DE" sz="1200">
            <a:solidFill>
              <a:schemeClr val="tx1"/>
            </a:solidFill>
          </a:endParaRPr>
        </a:p>
      </xdr:txBody>
    </xdr:sp>
    <xdr:clientData/>
  </xdr:twoCellAnchor>
  <xdr:twoCellAnchor>
    <xdr:from>
      <xdr:col>0</xdr:col>
      <xdr:colOff>0</xdr:colOff>
      <xdr:row>0</xdr:row>
      <xdr:rowOff>38100</xdr:rowOff>
    </xdr:from>
    <xdr:to>
      <xdr:col>0</xdr:col>
      <xdr:colOff>804333</xdr:colOff>
      <xdr:row>1</xdr:row>
      <xdr:rowOff>88900</xdr:rowOff>
    </xdr:to>
    <xdr:sp macro="" textlink="">
      <xdr:nvSpPr>
        <xdr:cNvPr id="10" name="Abgerundetes Rechteck 9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6D89B88-775B-084F-8466-3FF3C91AC341}"/>
            </a:ext>
          </a:extLst>
        </xdr:cNvPr>
        <xdr:cNvSpPr/>
      </xdr:nvSpPr>
      <xdr:spPr>
        <a:xfrm>
          <a:off x="0" y="38100"/>
          <a:ext cx="804333" cy="228600"/>
        </a:xfrm>
        <a:prstGeom prst="roundRect">
          <a:avLst/>
        </a:prstGeom>
        <a:solidFill>
          <a:srgbClr val="DFDFD7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de-DE" sz="1100" b="1">
              <a:solidFill>
                <a:srgbClr val="FF0000"/>
              </a:solidFill>
            </a:rPr>
            <a:t>Übersicht</a:t>
          </a:r>
        </a:p>
        <a:p>
          <a:pPr algn="l"/>
          <a:endParaRPr lang="de-DE" sz="1100" b="1">
            <a:solidFill>
              <a:srgbClr val="FF0000"/>
            </a:solidFill>
          </a:endParaRPr>
        </a:p>
      </xdr:txBody>
    </xdr:sp>
    <xdr:clientData/>
  </xdr:twoCellAnchor>
  <xdr:twoCellAnchor editAs="oneCell">
    <xdr:from>
      <xdr:col>1</xdr:col>
      <xdr:colOff>780011</xdr:colOff>
      <xdr:row>7</xdr:row>
      <xdr:rowOff>12700</xdr:rowOff>
    </xdr:from>
    <xdr:to>
      <xdr:col>7</xdr:col>
      <xdr:colOff>139700</xdr:colOff>
      <xdr:row>27</xdr:row>
      <xdr:rowOff>0</xdr:rowOff>
    </xdr:to>
    <xdr:pic>
      <xdr:nvPicPr>
        <xdr:cNvPr id="15" name="Grafik 14">
          <a:extLst>
            <a:ext uri="{FF2B5EF4-FFF2-40B4-BE49-F238E27FC236}">
              <a16:creationId xmlns:a16="http://schemas.microsoft.com/office/drawing/2014/main" id="{227A5D76-3381-6AD9-4FE3-BF7E7520D9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618211" y="1257300"/>
          <a:ext cx="6420889" cy="35433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804333</xdr:colOff>
      <xdr:row>0</xdr:row>
      <xdr:rowOff>232833</xdr:rowOff>
    </xdr:to>
    <xdr:sp macro="" textlink="">
      <xdr:nvSpPr>
        <xdr:cNvPr id="4" name="Abgerundetes Rechteck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7F33D8A-52A4-B144-AB3D-805999A259F2}"/>
            </a:ext>
          </a:extLst>
        </xdr:cNvPr>
        <xdr:cNvSpPr/>
      </xdr:nvSpPr>
      <xdr:spPr>
        <a:xfrm>
          <a:off x="0" y="0"/>
          <a:ext cx="804333" cy="232833"/>
        </a:xfrm>
        <a:prstGeom prst="roundRect">
          <a:avLst/>
        </a:prstGeom>
        <a:solidFill>
          <a:srgbClr val="DFDFD7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de-DE" sz="1100" b="1">
              <a:solidFill>
                <a:srgbClr val="FF0000"/>
              </a:solidFill>
            </a:rPr>
            <a:t>Übersicht</a:t>
          </a:r>
        </a:p>
        <a:p>
          <a:pPr algn="l"/>
          <a:endParaRPr lang="de-DE" sz="11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1295400</xdr:colOff>
      <xdr:row>0</xdr:row>
      <xdr:rowOff>0</xdr:rowOff>
    </xdr:from>
    <xdr:to>
      <xdr:col>1</xdr:col>
      <xdr:colOff>791633</xdr:colOff>
      <xdr:row>1</xdr:row>
      <xdr:rowOff>29633</xdr:rowOff>
    </xdr:to>
    <xdr:sp macro="" textlink="">
      <xdr:nvSpPr>
        <xdr:cNvPr id="7" name="Abgerundetes Rechteck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22C4B05-724A-1F41-806A-D16AD4F91282}"/>
            </a:ext>
          </a:extLst>
        </xdr:cNvPr>
        <xdr:cNvSpPr/>
      </xdr:nvSpPr>
      <xdr:spPr>
        <a:xfrm>
          <a:off x="1295400" y="0"/>
          <a:ext cx="804333" cy="232833"/>
        </a:xfrm>
        <a:prstGeom prst="roundRect">
          <a:avLst/>
        </a:prstGeom>
        <a:solidFill>
          <a:srgbClr val="DFDFD7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de-DE" sz="1100" b="1">
              <a:solidFill>
                <a:srgbClr val="FF0000"/>
              </a:solidFill>
            </a:rPr>
            <a:t>Übersicht</a:t>
          </a:r>
        </a:p>
        <a:p>
          <a:pPr algn="l"/>
          <a:endParaRPr lang="de-DE" sz="1100" b="1">
            <a:solidFill>
              <a:srgbClr val="FF0000"/>
            </a:solidFill>
          </a:endParaRPr>
        </a:p>
      </xdr:txBody>
    </xdr: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804333</xdr:colOff>
      <xdr:row>0</xdr:row>
      <xdr:rowOff>232833</xdr:rowOff>
    </xdr:to>
    <xdr:sp macro="" textlink="">
      <xdr:nvSpPr>
        <xdr:cNvPr id="5" name="Abgerundetes Rechteck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7044DCB-2130-374E-B769-B0BD295A173C}"/>
            </a:ext>
          </a:extLst>
        </xdr:cNvPr>
        <xdr:cNvSpPr/>
      </xdr:nvSpPr>
      <xdr:spPr>
        <a:xfrm>
          <a:off x="0" y="0"/>
          <a:ext cx="804333" cy="232833"/>
        </a:xfrm>
        <a:prstGeom prst="roundRect">
          <a:avLst/>
        </a:prstGeom>
        <a:solidFill>
          <a:srgbClr val="DFDFD7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de-DE" sz="1100" b="1">
              <a:solidFill>
                <a:srgbClr val="FF0000"/>
              </a:solidFill>
            </a:rPr>
            <a:t>Übersicht</a:t>
          </a:r>
        </a:p>
        <a:p>
          <a:pPr algn="l"/>
          <a:endParaRPr lang="de-DE" sz="1100" b="1">
            <a:solidFill>
              <a:srgbClr val="FF0000"/>
            </a:solidFill>
          </a:endParaRPr>
        </a:p>
      </xdr:txBody>
    </xdr: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101600</xdr:colOff>
      <xdr:row>0</xdr:row>
      <xdr:rowOff>139700</xdr:rowOff>
    </xdr:from>
    <xdr:to>
      <xdr:col>6</xdr:col>
      <xdr:colOff>3263900</xdr:colOff>
      <xdr:row>4</xdr:row>
      <xdr:rowOff>241300</xdr:rowOff>
    </xdr:to>
    <xdr:sp macro="" textlink="">
      <xdr:nvSpPr>
        <xdr:cNvPr id="3" name="Pfeil nach rechts 2">
          <a:extLst>
            <a:ext uri="{FF2B5EF4-FFF2-40B4-BE49-F238E27FC236}">
              <a16:creationId xmlns:a16="http://schemas.microsoft.com/office/drawing/2014/main" id="{21710515-8AA7-7C48-9DC6-0612D52676D4}"/>
            </a:ext>
          </a:extLst>
        </xdr:cNvPr>
        <xdr:cNvSpPr/>
      </xdr:nvSpPr>
      <xdr:spPr>
        <a:xfrm flipH="1">
          <a:off x="10528300" y="139700"/>
          <a:ext cx="3162300" cy="1079500"/>
        </a:xfrm>
        <a:prstGeom prst="rightArrow">
          <a:avLst/>
        </a:prstGeom>
        <a:solidFill>
          <a:srgbClr val="FEF445">
            <a:alpha val="44188"/>
          </a:srgb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DE" sz="1200">
              <a:solidFill>
                <a:schemeClr val="tx1"/>
              </a:solidFill>
            </a:rPr>
            <a:t>Wähle ein</a:t>
          </a:r>
          <a:r>
            <a:rPr lang="de-DE" sz="1200" baseline="0">
              <a:solidFill>
                <a:schemeClr val="tx1"/>
              </a:solidFill>
            </a:rPr>
            <a:t> Problem aus dem Aufgabenpool  und löse es mit dem 9-Felder Denken</a:t>
          </a:r>
          <a:endParaRPr lang="de-DE" sz="1200">
            <a:solidFill>
              <a:schemeClr val="tx1"/>
            </a:solidFill>
          </a:endParaRPr>
        </a:p>
        <a:p>
          <a:pPr algn="l"/>
          <a:endParaRPr lang="de-DE" sz="1200">
            <a:solidFill>
              <a:schemeClr val="tx1"/>
            </a:solidFill>
          </a:endParaRPr>
        </a:p>
      </xdr:txBody>
    </xdr:sp>
    <xdr:clientData/>
  </xdr:twoCellAnchor>
  <xdr:twoCellAnchor>
    <xdr:from>
      <xdr:col>0</xdr:col>
      <xdr:colOff>50800</xdr:colOff>
      <xdr:row>0</xdr:row>
      <xdr:rowOff>25400</xdr:rowOff>
    </xdr:from>
    <xdr:to>
      <xdr:col>1</xdr:col>
      <xdr:colOff>63500</xdr:colOff>
      <xdr:row>1</xdr:row>
      <xdr:rowOff>12700</xdr:rowOff>
    </xdr:to>
    <xdr:sp macro="" textlink="">
      <xdr:nvSpPr>
        <xdr:cNvPr id="4" name="Abgerundetes Rechteck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0BEA811-298C-3F41-9251-38ECE9C1957F}"/>
            </a:ext>
          </a:extLst>
        </xdr:cNvPr>
        <xdr:cNvSpPr/>
      </xdr:nvSpPr>
      <xdr:spPr>
        <a:xfrm>
          <a:off x="50800" y="25400"/>
          <a:ext cx="850900" cy="241300"/>
        </a:xfrm>
        <a:prstGeom prst="roundRect">
          <a:avLst/>
        </a:prstGeom>
        <a:solidFill>
          <a:srgbClr val="DFDFD7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de-DE" sz="1100" b="1">
              <a:solidFill>
                <a:srgbClr val="FF0000"/>
              </a:solidFill>
            </a:rPr>
            <a:t>Übersicht</a:t>
          </a:r>
        </a:p>
        <a:p>
          <a:pPr algn="l"/>
          <a:endParaRPr lang="de-DE" sz="1100" b="1">
            <a:solidFill>
              <a:srgbClr val="FF0000"/>
            </a:solidFill>
          </a:endParaRPr>
        </a:p>
      </xdr:txBody>
    </xdr:sp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603250</xdr:colOff>
      <xdr:row>1</xdr:row>
      <xdr:rowOff>186267</xdr:rowOff>
    </xdr:from>
    <xdr:to>
      <xdr:col>12</xdr:col>
      <xdr:colOff>247650</xdr:colOff>
      <xdr:row>9</xdr:row>
      <xdr:rowOff>21167</xdr:rowOff>
    </xdr:to>
    <xdr:sp macro="" textlink="">
      <xdr:nvSpPr>
        <xdr:cNvPr id="4" name="Pfeil nach rechts 3">
          <a:extLst>
            <a:ext uri="{FF2B5EF4-FFF2-40B4-BE49-F238E27FC236}">
              <a16:creationId xmlns:a16="http://schemas.microsoft.com/office/drawing/2014/main" id="{BB2DBFC2-07DD-9E4B-9245-51A9BFBD00C4}"/>
            </a:ext>
          </a:extLst>
        </xdr:cNvPr>
        <xdr:cNvSpPr/>
      </xdr:nvSpPr>
      <xdr:spPr>
        <a:xfrm flipH="1">
          <a:off x="16002000" y="450850"/>
          <a:ext cx="2946400" cy="3136900"/>
        </a:xfrm>
        <a:prstGeom prst="rightArrow">
          <a:avLst/>
        </a:prstGeom>
        <a:solidFill>
          <a:srgbClr val="FEF445">
            <a:alpha val="44188"/>
          </a:srgb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DE" sz="1200">
              <a:solidFill>
                <a:schemeClr val="tx1"/>
              </a:solidFill>
            </a:rPr>
            <a:t>Notiere dier hier die Ideen die aus dem 9-Felder Denken entstanden sind</a:t>
          </a:r>
        </a:p>
        <a:p>
          <a:pPr algn="l"/>
          <a:endParaRPr lang="de-DE" sz="1200">
            <a:solidFill>
              <a:schemeClr val="tx1"/>
            </a:solidFill>
          </a:endParaRP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804333</xdr:colOff>
      <xdr:row>1</xdr:row>
      <xdr:rowOff>42333</xdr:rowOff>
    </xdr:to>
    <xdr:sp macro="" textlink="">
      <xdr:nvSpPr>
        <xdr:cNvPr id="2" name="Abgerundetes Rechteck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727B582-56C3-B941-BF88-B1139851015E}"/>
            </a:ext>
          </a:extLst>
        </xdr:cNvPr>
        <xdr:cNvSpPr/>
      </xdr:nvSpPr>
      <xdr:spPr>
        <a:xfrm>
          <a:off x="0" y="0"/>
          <a:ext cx="804333" cy="232833"/>
        </a:xfrm>
        <a:prstGeom prst="roundRect">
          <a:avLst/>
        </a:prstGeom>
        <a:solidFill>
          <a:srgbClr val="DFDFD7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de-DE" sz="1100" b="1">
              <a:solidFill>
                <a:srgbClr val="FF0000"/>
              </a:solidFill>
            </a:rPr>
            <a:t>Übersicht</a:t>
          </a:r>
        </a:p>
        <a:p>
          <a:pPr algn="l"/>
          <a:endParaRPr lang="de-DE" sz="1100" b="1">
            <a:solidFill>
              <a:srgbClr val="FF0000"/>
            </a:solidFill>
          </a:endParaRPr>
        </a:p>
      </xdr:txBody>
    </xdr:sp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222250</xdr:colOff>
      <xdr:row>5</xdr:row>
      <xdr:rowOff>232833</xdr:rowOff>
    </xdr:from>
    <xdr:to>
      <xdr:col>17</xdr:col>
      <xdr:colOff>84666</xdr:colOff>
      <xdr:row>11</xdr:row>
      <xdr:rowOff>321733</xdr:rowOff>
    </xdr:to>
    <xdr:sp macro="" textlink="">
      <xdr:nvSpPr>
        <xdr:cNvPr id="10" name="Pfeil nach rechts 9">
          <a:extLst>
            <a:ext uri="{FF2B5EF4-FFF2-40B4-BE49-F238E27FC236}">
              <a16:creationId xmlns:a16="http://schemas.microsoft.com/office/drawing/2014/main" id="{A8266EC7-CD01-6F46-9A9F-6DC4533C6704}"/>
            </a:ext>
          </a:extLst>
        </xdr:cNvPr>
        <xdr:cNvSpPr/>
      </xdr:nvSpPr>
      <xdr:spPr>
        <a:xfrm flipH="1">
          <a:off x="20838583" y="2476500"/>
          <a:ext cx="3164416" cy="3136900"/>
        </a:xfrm>
        <a:prstGeom prst="rightArrow">
          <a:avLst/>
        </a:prstGeom>
        <a:solidFill>
          <a:srgbClr val="FEF445">
            <a:alpha val="44188"/>
          </a:srgb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DE" sz="1200">
              <a:solidFill>
                <a:schemeClr val="tx1"/>
              </a:solidFill>
            </a:rPr>
            <a:t>Wähle ein Problem aus dem Aufgabenpool und öse es mit der ilfe der Effektedatenbanken</a:t>
          </a:r>
        </a:p>
        <a:p>
          <a:pPr algn="l"/>
          <a:endParaRPr lang="de-DE" sz="12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2</xdr:col>
      <xdr:colOff>0</xdr:colOff>
      <xdr:row>32</xdr:row>
      <xdr:rowOff>0</xdr:rowOff>
    </xdr:from>
    <xdr:to>
      <xdr:col>2</xdr:col>
      <xdr:colOff>3317875</xdr:colOff>
      <xdr:row>48</xdr:row>
      <xdr:rowOff>159110</xdr:rowOff>
    </xdr:to>
    <xdr:pic>
      <xdr:nvPicPr>
        <xdr:cNvPr id="11" name="Grafik 10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92A570A-13A1-E3C9-7AAA-A3B4D99B3C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92125" y="15843250"/>
          <a:ext cx="3317875" cy="3222985"/>
        </a:xfrm>
        <a:prstGeom prst="rect">
          <a:avLst/>
        </a:prstGeom>
      </xdr:spPr>
    </xdr:pic>
    <xdr:clientData/>
  </xdr:twoCellAnchor>
  <xdr:twoCellAnchor editAs="oneCell">
    <xdr:from>
      <xdr:col>2</xdr:col>
      <xdr:colOff>3524250</xdr:colOff>
      <xdr:row>31</xdr:row>
      <xdr:rowOff>174625</xdr:rowOff>
    </xdr:from>
    <xdr:to>
      <xdr:col>4</xdr:col>
      <xdr:colOff>1968500</xdr:colOff>
      <xdr:row>48</xdr:row>
      <xdr:rowOff>174625</xdr:rowOff>
    </xdr:to>
    <xdr:pic>
      <xdr:nvPicPr>
        <xdr:cNvPr id="12" name="Grafik 11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56B8A35-76E7-AA5F-3162-A080CA3E3D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016375" y="15827375"/>
          <a:ext cx="3095625" cy="3254375"/>
        </a:xfrm>
        <a:prstGeom prst="rect">
          <a:avLst/>
        </a:prstGeom>
      </xdr:spPr>
    </xdr:pic>
    <xdr:clientData/>
  </xdr:twoCellAnchor>
  <xdr:twoCellAnchor editAs="oneCell">
    <xdr:from>
      <xdr:col>4</xdr:col>
      <xdr:colOff>2047875</xdr:colOff>
      <xdr:row>31</xdr:row>
      <xdr:rowOff>142875</xdr:rowOff>
    </xdr:from>
    <xdr:to>
      <xdr:col>7</xdr:col>
      <xdr:colOff>1729878</xdr:colOff>
      <xdr:row>48</xdr:row>
      <xdr:rowOff>158749</xdr:rowOff>
    </xdr:to>
    <xdr:pic>
      <xdr:nvPicPr>
        <xdr:cNvPr id="13" name="Grafik 12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A8FAD004-01B1-F8C9-4AA4-E548E0DFE8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7191375" y="15795625"/>
          <a:ext cx="4730253" cy="3270249"/>
        </a:xfrm>
        <a:prstGeom prst="rect">
          <a:avLst/>
        </a:prstGeom>
      </xdr:spPr>
    </xdr:pic>
    <xdr:clientData/>
  </xdr:twoCellAnchor>
  <xdr:twoCellAnchor editAs="oneCell">
    <xdr:from>
      <xdr:col>1</xdr:col>
      <xdr:colOff>476250</xdr:colOff>
      <xdr:row>49</xdr:row>
      <xdr:rowOff>95250</xdr:rowOff>
    </xdr:from>
    <xdr:to>
      <xdr:col>2</xdr:col>
      <xdr:colOff>3381375</xdr:colOff>
      <xdr:row>61</xdr:row>
      <xdr:rowOff>157931</xdr:rowOff>
    </xdr:to>
    <xdr:pic>
      <xdr:nvPicPr>
        <xdr:cNvPr id="14" name="Grafik 13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A92EA630-9C9A-B2EC-B125-D43C75F2B9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476250" y="19177000"/>
          <a:ext cx="3397250" cy="2348681"/>
        </a:xfrm>
        <a:prstGeom prst="rect">
          <a:avLst/>
        </a:prstGeom>
      </xdr:spPr>
    </xdr:pic>
    <xdr:clientData/>
  </xdr:twoCellAnchor>
  <xdr:twoCellAnchor editAs="oneCell">
    <xdr:from>
      <xdr:col>2</xdr:col>
      <xdr:colOff>3556000</xdr:colOff>
      <xdr:row>49</xdr:row>
      <xdr:rowOff>127000</xdr:rowOff>
    </xdr:from>
    <xdr:to>
      <xdr:col>4</xdr:col>
      <xdr:colOff>1841500</xdr:colOff>
      <xdr:row>70</xdr:row>
      <xdr:rowOff>138512</xdr:rowOff>
    </xdr:to>
    <xdr:pic>
      <xdr:nvPicPr>
        <xdr:cNvPr id="15" name="Grafik 14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FD80DC62-2922-B59C-B6C7-908CB21D82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4048125" y="19208750"/>
          <a:ext cx="2936875" cy="4012012"/>
        </a:xfrm>
        <a:prstGeom prst="rect">
          <a:avLst/>
        </a:prstGeom>
      </xdr:spPr>
    </xdr:pic>
    <xdr:clientData/>
  </xdr:twoCellAnchor>
  <xdr:twoCellAnchor editAs="oneCell">
    <xdr:from>
      <xdr:col>4</xdr:col>
      <xdr:colOff>2027889</xdr:colOff>
      <xdr:row>49</xdr:row>
      <xdr:rowOff>79375</xdr:rowOff>
    </xdr:from>
    <xdr:to>
      <xdr:col>7</xdr:col>
      <xdr:colOff>1016210</xdr:colOff>
      <xdr:row>70</xdr:row>
      <xdr:rowOff>1</xdr:rowOff>
    </xdr:to>
    <xdr:pic>
      <xdr:nvPicPr>
        <xdr:cNvPr id="16" name="Grafik 15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F3B2000D-EAF5-39BA-DBD7-C4A28D6AC0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7171389" y="19161125"/>
          <a:ext cx="4036571" cy="3921126"/>
        </a:xfrm>
        <a:prstGeom prst="rect">
          <a:avLst/>
        </a:prstGeom>
      </xdr:spPr>
    </xdr:pic>
    <xdr:clientData/>
  </xdr:twoCellAnchor>
  <xdr:twoCellAnchor>
    <xdr:from>
      <xdr:col>0</xdr:col>
      <xdr:colOff>12700</xdr:colOff>
      <xdr:row>0</xdr:row>
      <xdr:rowOff>0</xdr:rowOff>
    </xdr:from>
    <xdr:to>
      <xdr:col>0</xdr:col>
      <xdr:colOff>817033</xdr:colOff>
      <xdr:row>0</xdr:row>
      <xdr:rowOff>228600</xdr:rowOff>
    </xdr:to>
    <xdr:sp macro="" textlink="">
      <xdr:nvSpPr>
        <xdr:cNvPr id="3" name="Abgerundetes Rechteck 2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FF7DA847-9C4B-2547-92BC-595C8D52B126}"/>
            </a:ext>
          </a:extLst>
        </xdr:cNvPr>
        <xdr:cNvSpPr/>
      </xdr:nvSpPr>
      <xdr:spPr>
        <a:xfrm>
          <a:off x="12700" y="0"/>
          <a:ext cx="804333" cy="228600"/>
        </a:xfrm>
        <a:prstGeom prst="roundRect">
          <a:avLst/>
        </a:prstGeom>
        <a:solidFill>
          <a:srgbClr val="DFDFD7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de-DE" sz="1100" b="1">
              <a:solidFill>
                <a:srgbClr val="FF0000"/>
              </a:solidFill>
            </a:rPr>
            <a:t>Übersicht</a:t>
          </a:r>
        </a:p>
        <a:p>
          <a:pPr algn="l"/>
          <a:endParaRPr lang="de-DE" sz="1100" b="1">
            <a:solidFill>
              <a:srgbClr val="FF0000"/>
            </a:solidFill>
          </a:endParaRPr>
        </a:p>
      </xdr:txBody>
    </xdr:sp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571500</xdr:colOff>
      <xdr:row>0</xdr:row>
      <xdr:rowOff>177800</xdr:rowOff>
    </xdr:from>
    <xdr:to>
      <xdr:col>17</xdr:col>
      <xdr:colOff>685800</xdr:colOff>
      <xdr:row>7</xdr:row>
      <xdr:rowOff>165100</xdr:rowOff>
    </xdr:to>
    <xdr:sp macro="" textlink="">
      <xdr:nvSpPr>
        <xdr:cNvPr id="31" name="Pfeil nach rechts 30">
          <a:extLst>
            <a:ext uri="{FF2B5EF4-FFF2-40B4-BE49-F238E27FC236}">
              <a16:creationId xmlns:a16="http://schemas.microsoft.com/office/drawing/2014/main" id="{F6D80B14-46E5-F747-A35E-8280A85FFC48}"/>
            </a:ext>
          </a:extLst>
        </xdr:cNvPr>
        <xdr:cNvSpPr/>
      </xdr:nvSpPr>
      <xdr:spPr>
        <a:xfrm flipH="1">
          <a:off x="22923500" y="177800"/>
          <a:ext cx="2590800" cy="3238500"/>
        </a:xfrm>
        <a:prstGeom prst="rightArrow">
          <a:avLst/>
        </a:prstGeom>
        <a:solidFill>
          <a:srgbClr val="FEF445">
            <a:alpha val="44188"/>
          </a:srgb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DE" sz="1200">
              <a:solidFill>
                <a:schemeClr val="tx1"/>
              </a:solidFill>
            </a:rPr>
            <a:t>Wähle ein Problem aus dem Aufgabenpool</a:t>
          </a:r>
          <a:r>
            <a:rPr lang="de-DE" sz="1200" baseline="0">
              <a:solidFill>
                <a:schemeClr val="tx1"/>
              </a:solidFill>
            </a:rPr>
            <a:t> und löse es mt dem Technischen WIderspruch</a:t>
          </a:r>
          <a:endParaRPr lang="de-DE" sz="1200">
            <a:solidFill>
              <a:schemeClr val="tx1"/>
            </a:solidFill>
          </a:endParaRPr>
        </a:p>
        <a:p>
          <a:pPr algn="l"/>
          <a:endParaRPr lang="de-DE" sz="12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</xdr:col>
      <xdr:colOff>0</xdr:colOff>
      <xdr:row>32</xdr:row>
      <xdr:rowOff>0</xdr:rowOff>
    </xdr:from>
    <xdr:to>
      <xdr:col>3</xdr:col>
      <xdr:colOff>574675</xdr:colOff>
      <xdr:row>50</xdr:row>
      <xdr:rowOff>32110</xdr:rowOff>
    </xdr:to>
    <xdr:pic>
      <xdr:nvPicPr>
        <xdr:cNvPr id="15" name="Grafik 1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2A13645-EE5F-E84F-B9BD-80D4E7494E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95300" y="15316200"/>
          <a:ext cx="3317875" cy="321981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49</xdr:row>
      <xdr:rowOff>95250</xdr:rowOff>
    </xdr:from>
    <xdr:to>
      <xdr:col>3</xdr:col>
      <xdr:colOff>657225</xdr:colOff>
      <xdr:row>62</xdr:row>
      <xdr:rowOff>132531</xdr:rowOff>
    </xdr:to>
    <xdr:pic>
      <xdr:nvPicPr>
        <xdr:cNvPr id="21" name="Grafik 20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E2FA304-A930-154A-8B27-A85C2B90D4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76250" y="18662650"/>
          <a:ext cx="3400425" cy="2348681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38100</xdr:rowOff>
    </xdr:from>
    <xdr:to>
      <xdr:col>0</xdr:col>
      <xdr:colOff>804333</xdr:colOff>
      <xdr:row>0</xdr:row>
      <xdr:rowOff>270933</xdr:rowOff>
    </xdr:to>
    <xdr:sp macro="" textlink="">
      <xdr:nvSpPr>
        <xdr:cNvPr id="33" name="Abgerundetes Rechteck 32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F3B6E46-FDC6-6440-B6DF-C8BD8BF763DE}"/>
            </a:ext>
          </a:extLst>
        </xdr:cNvPr>
        <xdr:cNvSpPr/>
      </xdr:nvSpPr>
      <xdr:spPr>
        <a:xfrm>
          <a:off x="0" y="38100"/>
          <a:ext cx="804333" cy="232833"/>
        </a:xfrm>
        <a:prstGeom prst="roundRect">
          <a:avLst/>
        </a:prstGeom>
        <a:solidFill>
          <a:srgbClr val="DFDFD7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de-DE" sz="1100" b="1">
              <a:solidFill>
                <a:srgbClr val="FF0000"/>
              </a:solidFill>
            </a:rPr>
            <a:t>Übersicht</a:t>
          </a:r>
        </a:p>
        <a:p>
          <a:pPr algn="l"/>
          <a:endParaRPr lang="de-DE" sz="1100" b="1">
            <a:solidFill>
              <a:srgbClr val="FF0000"/>
            </a:solidFill>
          </a:endParaRPr>
        </a:p>
      </xdr:txBody>
    </xdr:sp>
    <xdr:clientData/>
  </xdr:twoCellAnchor>
  <xdr:twoCellAnchor>
    <xdr:from>
      <xdr:col>1</xdr:col>
      <xdr:colOff>1765300</xdr:colOff>
      <xdr:row>2</xdr:row>
      <xdr:rowOff>88900</xdr:rowOff>
    </xdr:from>
    <xdr:to>
      <xdr:col>8</xdr:col>
      <xdr:colOff>736600</xdr:colOff>
      <xdr:row>3</xdr:row>
      <xdr:rowOff>444500</xdr:rowOff>
    </xdr:to>
    <xdr:grpSp>
      <xdr:nvGrpSpPr>
        <xdr:cNvPr id="45" name="Gruppieren 44">
          <a:extLst>
            <a:ext uri="{FF2B5EF4-FFF2-40B4-BE49-F238E27FC236}">
              <a16:creationId xmlns:a16="http://schemas.microsoft.com/office/drawing/2014/main" id="{0671B086-D2F3-EF63-8E68-B4C9F465A846}"/>
            </a:ext>
          </a:extLst>
        </xdr:cNvPr>
        <xdr:cNvGrpSpPr/>
      </xdr:nvGrpSpPr>
      <xdr:grpSpPr>
        <a:xfrm>
          <a:off x="2590800" y="800100"/>
          <a:ext cx="11696700" cy="889000"/>
          <a:chOff x="1765300" y="800100"/>
          <a:chExt cx="11696700" cy="863600"/>
        </a:xfrm>
      </xdr:grpSpPr>
      <xdr:sp macro="" textlink="">
        <xdr:nvSpPr>
          <xdr:cNvPr id="35" name="Pfeil nach rechts 34">
            <a:extLst>
              <a:ext uri="{FF2B5EF4-FFF2-40B4-BE49-F238E27FC236}">
                <a16:creationId xmlns:a16="http://schemas.microsoft.com/office/drawing/2014/main" id="{76FDCDF5-18AF-6D6B-534B-3B4C680F7E26}"/>
              </a:ext>
            </a:extLst>
          </xdr:cNvPr>
          <xdr:cNvSpPr/>
        </xdr:nvSpPr>
        <xdr:spPr>
          <a:xfrm>
            <a:off x="8737600" y="812800"/>
            <a:ext cx="660400" cy="812800"/>
          </a:xfrm>
          <a:prstGeom prst="rightArrow">
            <a:avLst/>
          </a:prstGeom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de-DE" sz="1100"/>
          </a:p>
        </xdr:txBody>
      </xdr:sp>
      <xdr:sp macro="" textlink="">
        <xdr:nvSpPr>
          <xdr:cNvPr id="36" name="Pfeil nach rechts 35">
            <a:extLst>
              <a:ext uri="{FF2B5EF4-FFF2-40B4-BE49-F238E27FC236}">
                <a16:creationId xmlns:a16="http://schemas.microsoft.com/office/drawing/2014/main" id="{16B94B1B-30FA-E945-BD28-06B9284DFA0C}"/>
              </a:ext>
            </a:extLst>
          </xdr:cNvPr>
          <xdr:cNvSpPr/>
        </xdr:nvSpPr>
        <xdr:spPr>
          <a:xfrm>
            <a:off x="12801600" y="800100"/>
            <a:ext cx="660400" cy="812800"/>
          </a:xfrm>
          <a:prstGeom prst="rightArrow">
            <a:avLst/>
          </a:prstGeom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de-DE" sz="1100"/>
          </a:p>
        </xdr:txBody>
      </xdr:sp>
      <xdr:grpSp>
        <xdr:nvGrpSpPr>
          <xdr:cNvPr id="43" name="Gruppieren 42">
            <a:extLst>
              <a:ext uri="{FF2B5EF4-FFF2-40B4-BE49-F238E27FC236}">
                <a16:creationId xmlns:a16="http://schemas.microsoft.com/office/drawing/2014/main" id="{954030B8-1BD3-0798-6B96-80905B483330}"/>
              </a:ext>
            </a:extLst>
          </xdr:cNvPr>
          <xdr:cNvGrpSpPr/>
        </xdr:nvGrpSpPr>
        <xdr:grpSpPr>
          <a:xfrm>
            <a:off x="1765300" y="812800"/>
            <a:ext cx="355600" cy="850900"/>
            <a:chOff x="1765300" y="812800"/>
            <a:chExt cx="355600" cy="850900"/>
          </a:xfrm>
        </xdr:grpSpPr>
        <xdr:sp macro="" textlink="">
          <xdr:nvSpPr>
            <xdr:cNvPr id="37" name="Pfeil nach rechts 36">
              <a:extLst>
                <a:ext uri="{FF2B5EF4-FFF2-40B4-BE49-F238E27FC236}">
                  <a16:creationId xmlns:a16="http://schemas.microsoft.com/office/drawing/2014/main" id="{E1098B08-D52E-7D40-94D9-7D30E71A7919}"/>
                </a:ext>
              </a:extLst>
            </xdr:cNvPr>
            <xdr:cNvSpPr/>
          </xdr:nvSpPr>
          <xdr:spPr>
            <a:xfrm rot="16200000">
              <a:off x="1695450" y="882650"/>
              <a:ext cx="342900" cy="203200"/>
            </a:xfrm>
            <a:prstGeom prst="rightArrow">
              <a:avLst>
                <a:gd name="adj1" fmla="val 50000"/>
                <a:gd name="adj2" fmla="val 51923"/>
              </a:avLst>
            </a:prstGeom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de-DE" sz="1100"/>
            </a:p>
          </xdr:txBody>
        </xdr:sp>
        <xdr:sp macro="" textlink="">
          <xdr:nvSpPr>
            <xdr:cNvPr id="38" name="Pfeil nach rechts 37">
              <a:extLst>
                <a:ext uri="{FF2B5EF4-FFF2-40B4-BE49-F238E27FC236}">
                  <a16:creationId xmlns:a16="http://schemas.microsoft.com/office/drawing/2014/main" id="{0968E722-5071-9745-B2E1-2774781E3F09}"/>
                </a:ext>
              </a:extLst>
            </xdr:cNvPr>
            <xdr:cNvSpPr/>
          </xdr:nvSpPr>
          <xdr:spPr>
            <a:xfrm rot="5400000">
              <a:off x="1847850" y="1390650"/>
              <a:ext cx="342900" cy="203200"/>
            </a:xfrm>
            <a:prstGeom prst="rightArrow">
              <a:avLst>
                <a:gd name="adj1" fmla="val 50000"/>
                <a:gd name="adj2" fmla="val 51923"/>
              </a:avLst>
            </a:prstGeom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de-DE" sz="1100"/>
            </a:p>
          </xdr:txBody>
        </xdr:sp>
      </xdr:grpSp>
      <xdr:grpSp>
        <xdr:nvGrpSpPr>
          <xdr:cNvPr id="44" name="Gruppieren 43">
            <a:extLst>
              <a:ext uri="{FF2B5EF4-FFF2-40B4-BE49-F238E27FC236}">
                <a16:creationId xmlns:a16="http://schemas.microsoft.com/office/drawing/2014/main" id="{95830F16-8FB0-AA16-A7AB-529F1F5B3CD7}"/>
              </a:ext>
            </a:extLst>
          </xdr:cNvPr>
          <xdr:cNvGrpSpPr/>
        </xdr:nvGrpSpPr>
        <xdr:grpSpPr>
          <a:xfrm>
            <a:off x="5077912" y="1208963"/>
            <a:ext cx="1208808" cy="169004"/>
            <a:chOff x="5077912" y="1208963"/>
            <a:chExt cx="1208808" cy="169004"/>
          </a:xfrm>
        </xdr:grpSpPr>
        <xdr:sp macro="" textlink="">
          <xdr:nvSpPr>
            <xdr:cNvPr id="39" name="Pfeil nach rechts 38">
              <a:extLst>
                <a:ext uri="{FF2B5EF4-FFF2-40B4-BE49-F238E27FC236}">
                  <a16:creationId xmlns:a16="http://schemas.microsoft.com/office/drawing/2014/main" id="{BE6F6A36-EFA4-C245-8D70-C4D023D61BF8}"/>
                </a:ext>
              </a:extLst>
            </xdr:cNvPr>
            <xdr:cNvSpPr/>
          </xdr:nvSpPr>
          <xdr:spPr>
            <a:xfrm rot="20093024">
              <a:off x="5077912" y="1221663"/>
              <a:ext cx="1183408" cy="156304"/>
            </a:xfrm>
            <a:prstGeom prst="rightArrow">
              <a:avLst>
                <a:gd name="adj1" fmla="val 50000"/>
                <a:gd name="adj2" fmla="val 51923"/>
              </a:avLst>
            </a:prstGeom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de-DE" sz="1100"/>
            </a:p>
          </xdr:txBody>
        </xdr:sp>
        <xdr:sp macro="" textlink="">
          <xdr:nvSpPr>
            <xdr:cNvPr id="40" name="Pfeil nach rechts 39">
              <a:extLst>
                <a:ext uri="{FF2B5EF4-FFF2-40B4-BE49-F238E27FC236}">
                  <a16:creationId xmlns:a16="http://schemas.microsoft.com/office/drawing/2014/main" id="{E6F94F26-140A-C640-A14D-DE9EA69EE5DF}"/>
                </a:ext>
              </a:extLst>
            </xdr:cNvPr>
            <xdr:cNvSpPr/>
          </xdr:nvSpPr>
          <xdr:spPr>
            <a:xfrm rot="1579530">
              <a:off x="5103312" y="1208963"/>
              <a:ext cx="1183408" cy="156304"/>
            </a:xfrm>
            <a:prstGeom prst="rightArrow">
              <a:avLst>
                <a:gd name="adj1" fmla="val 50000"/>
                <a:gd name="adj2" fmla="val 51923"/>
              </a:avLst>
            </a:prstGeom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de-DE" sz="1100"/>
            </a:p>
          </xdr:txBody>
        </xdr:sp>
      </xdr:grpSp>
    </xdr:grpSp>
    <xdr:clientData/>
  </xdr:twoCellAnchor>
  <xdr:twoCellAnchor>
    <xdr:from>
      <xdr:col>1</xdr:col>
      <xdr:colOff>1739900</xdr:colOff>
      <xdr:row>4</xdr:row>
      <xdr:rowOff>101600</xdr:rowOff>
    </xdr:from>
    <xdr:to>
      <xdr:col>8</xdr:col>
      <xdr:colOff>711200</xdr:colOff>
      <xdr:row>5</xdr:row>
      <xdr:rowOff>457200</xdr:rowOff>
    </xdr:to>
    <xdr:grpSp>
      <xdr:nvGrpSpPr>
        <xdr:cNvPr id="46" name="Gruppieren 45">
          <a:extLst>
            <a:ext uri="{FF2B5EF4-FFF2-40B4-BE49-F238E27FC236}">
              <a16:creationId xmlns:a16="http://schemas.microsoft.com/office/drawing/2014/main" id="{237F3CA4-91F7-5548-A3BC-770D33C6A34B}"/>
            </a:ext>
          </a:extLst>
        </xdr:cNvPr>
        <xdr:cNvGrpSpPr/>
      </xdr:nvGrpSpPr>
      <xdr:grpSpPr>
        <a:xfrm>
          <a:off x="2565400" y="1854200"/>
          <a:ext cx="11696700" cy="863600"/>
          <a:chOff x="1765300" y="800100"/>
          <a:chExt cx="11696700" cy="863600"/>
        </a:xfrm>
      </xdr:grpSpPr>
      <xdr:sp macro="" textlink="">
        <xdr:nvSpPr>
          <xdr:cNvPr id="47" name="Pfeil nach rechts 46">
            <a:extLst>
              <a:ext uri="{FF2B5EF4-FFF2-40B4-BE49-F238E27FC236}">
                <a16:creationId xmlns:a16="http://schemas.microsoft.com/office/drawing/2014/main" id="{229CFB5B-FAC1-5600-5F39-72C7385B2E5F}"/>
              </a:ext>
            </a:extLst>
          </xdr:cNvPr>
          <xdr:cNvSpPr/>
        </xdr:nvSpPr>
        <xdr:spPr>
          <a:xfrm>
            <a:off x="8737600" y="812800"/>
            <a:ext cx="660400" cy="812800"/>
          </a:xfrm>
          <a:prstGeom prst="rightArrow">
            <a:avLst/>
          </a:prstGeom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de-DE" sz="1100"/>
          </a:p>
        </xdr:txBody>
      </xdr:sp>
      <xdr:sp macro="" textlink="">
        <xdr:nvSpPr>
          <xdr:cNvPr id="48" name="Pfeil nach rechts 47">
            <a:extLst>
              <a:ext uri="{FF2B5EF4-FFF2-40B4-BE49-F238E27FC236}">
                <a16:creationId xmlns:a16="http://schemas.microsoft.com/office/drawing/2014/main" id="{3350A704-F098-8FA7-885E-7D1338D4E30B}"/>
              </a:ext>
            </a:extLst>
          </xdr:cNvPr>
          <xdr:cNvSpPr/>
        </xdr:nvSpPr>
        <xdr:spPr>
          <a:xfrm>
            <a:off x="12801600" y="800100"/>
            <a:ext cx="660400" cy="812800"/>
          </a:xfrm>
          <a:prstGeom prst="rightArrow">
            <a:avLst/>
          </a:prstGeom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de-DE" sz="1100"/>
          </a:p>
        </xdr:txBody>
      </xdr:sp>
      <xdr:grpSp>
        <xdr:nvGrpSpPr>
          <xdr:cNvPr id="49" name="Gruppieren 48">
            <a:extLst>
              <a:ext uri="{FF2B5EF4-FFF2-40B4-BE49-F238E27FC236}">
                <a16:creationId xmlns:a16="http://schemas.microsoft.com/office/drawing/2014/main" id="{FF2E8006-FFD0-C13D-48F2-FE449CF73EE9}"/>
              </a:ext>
            </a:extLst>
          </xdr:cNvPr>
          <xdr:cNvGrpSpPr/>
        </xdr:nvGrpSpPr>
        <xdr:grpSpPr>
          <a:xfrm>
            <a:off x="1765300" y="812800"/>
            <a:ext cx="355600" cy="850900"/>
            <a:chOff x="1765300" y="812800"/>
            <a:chExt cx="355600" cy="850900"/>
          </a:xfrm>
        </xdr:grpSpPr>
        <xdr:sp macro="" textlink="">
          <xdr:nvSpPr>
            <xdr:cNvPr id="53" name="Pfeil nach rechts 52">
              <a:extLst>
                <a:ext uri="{FF2B5EF4-FFF2-40B4-BE49-F238E27FC236}">
                  <a16:creationId xmlns:a16="http://schemas.microsoft.com/office/drawing/2014/main" id="{7704468F-E5AF-5E2F-E54E-9A7BEB35FEF7}"/>
                </a:ext>
              </a:extLst>
            </xdr:cNvPr>
            <xdr:cNvSpPr/>
          </xdr:nvSpPr>
          <xdr:spPr>
            <a:xfrm rot="16200000">
              <a:off x="1695450" y="882650"/>
              <a:ext cx="342900" cy="203200"/>
            </a:xfrm>
            <a:prstGeom prst="rightArrow">
              <a:avLst>
                <a:gd name="adj1" fmla="val 50000"/>
                <a:gd name="adj2" fmla="val 51923"/>
              </a:avLst>
            </a:prstGeom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de-DE" sz="1100"/>
            </a:p>
          </xdr:txBody>
        </xdr:sp>
        <xdr:sp macro="" textlink="">
          <xdr:nvSpPr>
            <xdr:cNvPr id="54" name="Pfeil nach rechts 53">
              <a:extLst>
                <a:ext uri="{FF2B5EF4-FFF2-40B4-BE49-F238E27FC236}">
                  <a16:creationId xmlns:a16="http://schemas.microsoft.com/office/drawing/2014/main" id="{9B2E9FE7-E4E3-DD03-758C-E3991FED69C3}"/>
                </a:ext>
              </a:extLst>
            </xdr:cNvPr>
            <xdr:cNvSpPr/>
          </xdr:nvSpPr>
          <xdr:spPr>
            <a:xfrm rot="5400000">
              <a:off x="1847850" y="1390650"/>
              <a:ext cx="342900" cy="203200"/>
            </a:xfrm>
            <a:prstGeom prst="rightArrow">
              <a:avLst>
                <a:gd name="adj1" fmla="val 50000"/>
                <a:gd name="adj2" fmla="val 51923"/>
              </a:avLst>
            </a:prstGeom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de-DE" sz="1100"/>
            </a:p>
          </xdr:txBody>
        </xdr:sp>
      </xdr:grpSp>
      <xdr:grpSp>
        <xdr:nvGrpSpPr>
          <xdr:cNvPr id="50" name="Gruppieren 49">
            <a:extLst>
              <a:ext uri="{FF2B5EF4-FFF2-40B4-BE49-F238E27FC236}">
                <a16:creationId xmlns:a16="http://schemas.microsoft.com/office/drawing/2014/main" id="{94ED13BE-75F4-55B2-A900-26D5AFF2F442}"/>
              </a:ext>
            </a:extLst>
          </xdr:cNvPr>
          <xdr:cNvGrpSpPr/>
        </xdr:nvGrpSpPr>
        <xdr:grpSpPr>
          <a:xfrm>
            <a:off x="5077912" y="1208963"/>
            <a:ext cx="1208808" cy="169004"/>
            <a:chOff x="5077912" y="1208963"/>
            <a:chExt cx="1208808" cy="169004"/>
          </a:xfrm>
        </xdr:grpSpPr>
        <xdr:sp macro="" textlink="">
          <xdr:nvSpPr>
            <xdr:cNvPr id="51" name="Pfeil nach rechts 50">
              <a:extLst>
                <a:ext uri="{FF2B5EF4-FFF2-40B4-BE49-F238E27FC236}">
                  <a16:creationId xmlns:a16="http://schemas.microsoft.com/office/drawing/2014/main" id="{D4A308FF-E5C5-E2E5-6D42-C163565542C0}"/>
                </a:ext>
              </a:extLst>
            </xdr:cNvPr>
            <xdr:cNvSpPr/>
          </xdr:nvSpPr>
          <xdr:spPr>
            <a:xfrm rot="20093024">
              <a:off x="5077912" y="1221663"/>
              <a:ext cx="1183408" cy="156304"/>
            </a:xfrm>
            <a:prstGeom prst="rightArrow">
              <a:avLst>
                <a:gd name="adj1" fmla="val 50000"/>
                <a:gd name="adj2" fmla="val 51923"/>
              </a:avLst>
            </a:prstGeom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de-DE" sz="1100"/>
            </a:p>
          </xdr:txBody>
        </xdr:sp>
        <xdr:sp macro="" textlink="">
          <xdr:nvSpPr>
            <xdr:cNvPr id="52" name="Pfeil nach rechts 51">
              <a:extLst>
                <a:ext uri="{FF2B5EF4-FFF2-40B4-BE49-F238E27FC236}">
                  <a16:creationId xmlns:a16="http://schemas.microsoft.com/office/drawing/2014/main" id="{D2EA2D13-D719-DB21-420A-869A7BA31C62}"/>
                </a:ext>
              </a:extLst>
            </xdr:cNvPr>
            <xdr:cNvSpPr/>
          </xdr:nvSpPr>
          <xdr:spPr>
            <a:xfrm rot="1579530">
              <a:off x="5103312" y="1208963"/>
              <a:ext cx="1183408" cy="156304"/>
            </a:xfrm>
            <a:prstGeom prst="rightArrow">
              <a:avLst>
                <a:gd name="adj1" fmla="val 50000"/>
                <a:gd name="adj2" fmla="val 51923"/>
              </a:avLst>
            </a:prstGeom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de-DE" sz="1100"/>
            </a:p>
          </xdr:txBody>
        </xdr:sp>
      </xdr:grpSp>
    </xdr:grpSp>
    <xdr:clientData/>
  </xdr:twoCellAnchor>
  <xdr:twoCellAnchor>
    <xdr:from>
      <xdr:col>1</xdr:col>
      <xdr:colOff>1752600</xdr:colOff>
      <xdr:row>6</xdr:row>
      <xdr:rowOff>101600</xdr:rowOff>
    </xdr:from>
    <xdr:to>
      <xdr:col>8</xdr:col>
      <xdr:colOff>723900</xdr:colOff>
      <xdr:row>7</xdr:row>
      <xdr:rowOff>457200</xdr:rowOff>
    </xdr:to>
    <xdr:grpSp>
      <xdr:nvGrpSpPr>
        <xdr:cNvPr id="55" name="Gruppieren 54">
          <a:extLst>
            <a:ext uri="{FF2B5EF4-FFF2-40B4-BE49-F238E27FC236}">
              <a16:creationId xmlns:a16="http://schemas.microsoft.com/office/drawing/2014/main" id="{A6FF752C-520B-6F4C-B4AA-360D67479D00}"/>
            </a:ext>
          </a:extLst>
        </xdr:cNvPr>
        <xdr:cNvGrpSpPr/>
      </xdr:nvGrpSpPr>
      <xdr:grpSpPr>
        <a:xfrm>
          <a:off x="2578100" y="2870200"/>
          <a:ext cx="11696700" cy="863600"/>
          <a:chOff x="1765300" y="800100"/>
          <a:chExt cx="11696700" cy="863600"/>
        </a:xfrm>
      </xdr:grpSpPr>
      <xdr:sp macro="" textlink="">
        <xdr:nvSpPr>
          <xdr:cNvPr id="56" name="Pfeil nach rechts 55">
            <a:extLst>
              <a:ext uri="{FF2B5EF4-FFF2-40B4-BE49-F238E27FC236}">
                <a16:creationId xmlns:a16="http://schemas.microsoft.com/office/drawing/2014/main" id="{131F3086-83E0-4D6A-EFA0-C7EA7CF505F4}"/>
              </a:ext>
            </a:extLst>
          </xdr:cNvPr>
          <xdr:cNvSpPr/>
        </xdr:nvSpPr>
        <xdr:spPr>
          <a:xfrm>
            <a:off x="8737600" y="812800"/>
            <a:ext cx="660400" cy="812800"/>
          </a:xfrm>
          <a:prstGeom prst="rightArrow">
            <a:avLst/>
          </a:prstGeom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de-DE" sz="1100"/>
          </a:p>
        </xdr:txBody>
      </xdr:sp>
      <xdr:sp macro="" textlink="">
        <xdr:nvSpPr>
          <xdr:cNvPr id="57" name="Pfeil nach rechts 56">
            <a:extLst>
              <a:ext uri="{FF2B5EF4-FFF2-40B4-BE49-F238E27FC236}">
                <a16:creationId xmlns:a16="http://schemas.microsoft.com/office/drawing/2014/main" id="{02DF577A-C8F1-AF93-5CAB-248ADEBCEF36}"/>
              </a:ext>
            </a:extLst>
          </xdr:cNvPr>
          <xdr:cNvSpPr/>
        </xdr:nvSpPr>
        <xdr:spPr>
          <a:xfrm>
            <a:off x="12801600" y="800100"/>
            <a:ext cx="660400" cy="812800"/>
          </a:xfrm>
          <a:prstGeom prst="rightArrow">
            <a:avLst/>
          </a:prstGeom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de-DE" sz="1100"/>
          </a:p>
        </xdr:txBody>
      </xdr:sp>
      <xdr:grpSp>
        <xdr:nvGrpSpPr>
          <xdr:cNvPr id="58" name="Gruppieren 57">
            <a:extLst>
              <a:ext uri="{FF2B5EF4-FFF2-40B4-BE49-F238E27FC236}">
                <a16:creationId xmlns:a16="http://schemas.microsoft.com/office/drawing/2014/main" id="{954B7BCE-6825-AD35-D91A-EB8AEB226AA4}"/>
              </a:ext>
            </a:extLst>
          </xdr:cNvPr>
          <xdr:cNvGrpSpPr/>
        </xdr:nvGrpSpPr>
        <xdr:grpSpPr>
          <a:xfrm>
            <a:off x="1765300" y="812800"/>
            <a:ext cx="355600" cy="850900"/>
            <a:chOff x="1765300" y="812800"/>
            <a:chExt cx="355600" cy="850900"/>
          </a:xfrm>
        </xdr:grpSpPr>
        <xdr:sp macro="" textlink="">
          <xdr:nvSpPr>
            <xdr:cNvPr id="62" name="Pfeil nach rechts 61">
              <a:extLst>
                <a:ext uri="{FF2B5EF4-FFF2-40B4-BE49-F238E27FC236}">
                  <a16:creationId xmlns:a16="http://schemas.microsoft.com/office/drawing/2014/main" id="{42121A27-4FAD-A8AA-0CCA-82B6B02231CB}"/>
                </a:ext>
              </a:extLst>
            </xdr:cNvPr>
            <xdr:cNvSpPr/>
          </xdr:nvSpPr>
          <xdr:spPr>
            <a:xfrm rot="16200000">
              <a:off x="1695450" y="882650"/>
              <a:ext cx="342900" cy="203200"/>
            </a:xfrm>
            <a:prstGeom prst="rightArrow">
              <a:avLst>
                <a:gd name="adj1" fmla="val 50000"/>
                <a:gd name="adj2" fmla="val 51923"/>
              </a:avLst>
            </a:prstGeom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de-DE" sz="1100"/>
            </a:p>
          </xdr:txBody>
        </xdr:sp>
        <xdr:sp macro="" textlink="">
          <xdr:nvSpPr>
            <xdr:cNvPr id="63" name="Pfeil nach rechts 62">
              <a:extLst>
                <a:ext uri="{FF2B5EF4-FFF2-40B4-BE49-F238E27FC236}">
                  <a16:creationId xmlns:a16="http://schemas.microsoft.com/office/drawing/2014/main" id="{E4D0B5B8-1A88-B810-CB29-52208150ED7C}"/>
                </a:ext>
              </a:extLst>
            </xdr:cNvPr>
            <xdr:cNvSpPr/>
          </xdr:nvSpPr>
          <xdr:spPr>
            <a:xfrm rot="5400000">
              <a:off x="1847850" y="1390650"/>
              <a:ext cx="342900" cy="203200"/>
            </a:xfrm>
            <a:prstGeom prst="rightArrow">
              <a:avLst>
                <a:gd name="adj1" fmla="val 50000"/>
                <a:gd name="adj2" fmla="val 51923"/>
              </a:avLst>
            </a:prstGeom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de-DE" sz="1100"/>
            </a:p>
          </xdr:txBody>
        </xdr:sp>
      </xdr:grpSp>
      <xdr:grpSp>
        <xdr:nvGrpSpPr>
          <xdr:cNvPr id="59" name="Gruppieren 58">
            <a:extLst>
              <a:ext uri="{FF2B5EF4-FFF2-40B4-BE49-F238E27FC236}">
                <a16:creationId xmlns:a16="http://schemas.microsoft.com/office/drawing/2014/main" id="{ADA6538C-C88E-55D5-5716-83A335BE0168}"/>
              </a:ext>
            </a:extLst>
          </xdr:cNvPr>
          <xdr:cNvGrpSpPr/>
        </xdr:nvGrpSpPr>
        <xdr:grpSpPr>
          <a:xfrm>
            <a:off x="5077912" y="1208963"/>
            <a:ext cx="1208808" cy="169004"/>
            <a:chOff x="5077912" y="1208963"/>
            <a:chExt cx="1208808" cy="169004"/>
          </a:xfrm>
        </xdr:grpSpPr>
        <xdr:sp macro="" textlink="">
          <xdr:nvSpPr>
            <xdr:cNvPr id="60" name="Pfeil nach rechts 59">
              <a:extLst>
                <a:ext uri="{FF2B5EF4-FFF2-40B4-BE49-F238E27FC236}">
                  <a16:creationId xmlns:a16="http://schemas.microsoft.com/office/drawing/2014/main" id="{6EC9CA5B-457E-87E8-1250-1F74E0A633A0}"/>
                </a:ext>
              </a:extLst>
            </xdr:cNvPr>
            <xdr:cNvSpPr/>
          </xdr:nvSpPr>
          <xdr:spPr>
            <a:xfrm rot="20093024">
              <a:off x="5077912" y="1221663"/>
              <a:ext cx="1183408" cy="156304"/>
            </a:xfrm>
            <a:prstGeom prst="rightArrow">
              <a:avLst>
                <a:gd name="adj1" fmla="val 50000"/>
                <a:gd name="adj2" fmla="val 51923"/>
              </a:avLst>
            </a:prstGeom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de-DE" sz="1100"/>
            </a:p>
          </xdr:txBody>
        </xdr:sp>
        <xdr:sp macro="" textlink="">
          <xdr:nvSpPr>
            <xdr:cNvPr id="61" name="Pfeil nach rechts 60">
              <a:extLst>
                <a:ext uri="{FF2B5EF4-FFF2-40B4-BE49-F238E27FC236}">
                  <a16:creationId xmlns:a16="http://schemas.microsoft.com/office/drawing/2014/main" id="{718A626B-07A9-7362-A6DC-D3532A7FD469}"/>
                </a:ext>
              </a:extLst>
            </xdr:cNvPr>
            <xdr:cNvSpPr/>
          </xdr:nvSpPr>
          <xdr:spPr>
            <a:xfrm rot="1579530">
              <a:off x="5103312" y="1208963"/>
              <a:ext cx="1183408" cy="156304"/>
            </a:xfrm>
            <a:prstGeom prst="rightArrow">
              <a:avLst>
                <a:gd name="adj1" fmla="val 50000"/>
                <a:gd name="adj2" fmla="val 51923"/>
              </a:avLst>
            </a:prstGeom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de-DE" sz="1100"/>
            </a:p>
          </xdr:txBody>
        </xdr:sp>
      </xdr:grpSp>
    </xdr:grpSp>
    <xdr:clientData/>
  </xdr:twoCellAnchor>
  <xdr:twoCellAnchor>
    <xdr:from>
      <xdr:col>1</xdr:col>
      <xdr:colOff>1752600</xdr:colOff>
      <xdr:row>8</xdr:row>
      <xdr:rowOff>88900</xdr:rowOff>
    </xdr:from>
    <xdr:to>
      <xdr:col>8</xdr:col>
      <xdr:colOff>723900</xdr:colOff>
      <xdr:row>9</xdr:row>
      <xdr:rowOff>444500</xdr:rowOff>
    </xdr:to>
    <xdr:grpSp>
      <xdr:nvGrpSpPr>
        <xdr:cNvPr id="64" name="Gruppieren 63">
          <a:extLst>
            <a:ext uri="{FF2B5EF4-FFF2-40B4-BE49-F238E27FC236}">
              <a16:creationId xmlns:a16="http://schemas.microsoft.com/office/drawing/2014/main" id="{8D27A299-833F-D54D-BFAB-9E09F07628AE}"/>
            </a:ext>
          </a:extLst>
        </xdr:cNvPr>
        <xdr:cNvGrpSpPr/>
      </xdr:nvGrpSpPr>
      <xdr:grpSpPr>
        <a:xfrm>
          <a:off x="2578100" y="3873500"/>
          <a:ext cx="11696700" cy="863600"/>
          <a:chOff x="1765300" y="800100"/>
          <a:chExt cx="11696700" cy="863600"/>
        </a:xfrm>
      </xdr:grpSpPr>
      <xdr:sp macro="" textlink="">
        <xdr:nvSpPr>
          <xdr:cNvPr id="65" name="Pfeil nach rechts 64">
            <a:extLst>
              <a:ext uri="{FF2B5EF4-FFF2-40B4-BE49-F238E27FC236}">
                <a16:creationId xmlns:a16="http://schemas.microsoft.com/office/drawing/2014/main" id="{6EFF0DAD-C96F-398E-00E8-CCFE8D82C279}"/>
              </a:ext>
            </a:extLst>
          </xdr:cNvPr>
          <xdr:cNvSpPr/>
        </xdr:nvSpPr>
        <xdr:spPr>
          <a:xfrm>
            <a:off x="8737600" y="812800"/>
            <a:ext cx="660400" cy="812800"/>
          </a:xfrm>
          <a:prstGeom prst="rightArrow">
            <a:avLst/>
          </a:prstGeom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de-DE" sz="1100"/>
          </a:p>
        </xdr:txBody>
      </xdr:sp>
      <xdr:sp macro="" textlink="">
        <xdr:nvSpPr>
          <xdr:cNvPr id="66" name="Pfeil nach rechts 65">
            <a:extLst>
              <a:ext uri="{FF2B5EF4-FFF2-40B4-BE49-F238E27FC236}">
                <a16:creationId xmlns:a16="http://schemas.microsoft.com/office/drawing/2014/main" id="{06AC00AE-99FC-F732-A47F-F210F4F5C0A4}"/>
              </a:ext>
            </a:extLst>
          </xdr:cNvPr>
          <xdr:cNvSpPr/>
        </xdr:nvSpPr>
        <xdr:spPr>
          <a:xfrm>
            <a:off x="12801600" y="800100"/>
            <a:ext cx="660400" cy="812800"/>
          </a:xfrm>
          <a:prstGeom prst="rightArrow">
            <a:avLst/>
          </a:prstGeom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de-DE" sz="1100"/>
          </a:p>
        </xdr:txBody>
      </xdr:sp>
      <xdr:grpSp>
        <xdr:nvGrpSpPr>
          <xdr:cNvPr id="67" name="Gruppieren 66">
            <a:extLst>
              <a:ext uri="{FF2B5EF4-FFF2-40B4-BE49-F238E27FC236}">
                <a16:creationId xmlns:a16="http://schemas.microsoft.com/office/drawing/2014/main" id="{DE317A39-A366-7013-1438-01AA5698AB78}"/>
              </a:ext>
            </a:extLst>
          </xdr:cNvPr>
          <xdr:cNvGrpSpPr/>
        </xdr:nvGrpSpPr>
        <xdr:grpSpPr>
          <a:xfrm>
            <a:off x="1765300" y="812800"/>
            <a:ext cx="355600" cy="850900"/>
            <a:chOff x="1765300" y="812800"/>
            <a:chExt cx="355600" cy="850900"/>
          </a:xfrm>
        </xdr:grpSpPr>
        <xdr:sp macro="" textlink="">
          <xdr:nvSpPr>
            <xdr:cNvPr id="71" name="Pfeil nach rechts 70">
              <a:extLst>
                <a:ext uri="{FF2B5EF4-FFF2-40B4-BE49-F238E27FC236}">
                  <a16:creationId xmlns:a16="http://schemas.microsoft.com/office/drawing/2014/main" id="{42588A92-D960-FFC9-E9D5-C3E19C2DA559}"/>
                </a:ext>
              </a:extLst>
            </xdr:cNvPr>
            <xdr:cNvSpPr/>
          </xdr:nvSpPr>
          <xdr:spPr>
            <a:xfrm rot="16200000">
              <a:off x="1695450" y="882650"/>
              <a:ext cx="342900" cy="203200"/>
            </a:xfrm>
            <a:prstGeom prst="rightArrow">
              <a:avLst>
                <a:gd name="adj1" fmla="val 50000"/>
                <a:gd name="adj2" fmla="val 51923"/>
              </a:avLst>
            </a:prstGeom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de-DE" sz="1100"/>
            </a:p>
          </xdr:txBody>
        </xdr:sp>
        <xdr:sp macro="" textlink="">
          <xdr:nvSpPr>
            <xdr:cNvPr id="72" name="Pfeil nach rechts 71">
              <a:extLst>
                <a:ext uri="{FF2B5EF4-FFF2-40B4-BE49-F238E27FC236}">
                  <a16:creationId xmlns:a16="http://schemas.microsoft.com/office/drawing/2014/main" id="{DB70EAB8-49FB-0C4C-E62B-32587BCFE6A5}"/>
                </a:ext>
              </a:extLst>
            </xdr:cNvPr>
            <xdr:cNvSpPr/>
          </xdr:nvSpPr>
          <xdr:spPr>
            <a:xfrm rot="5400000">
              <a:off x="1847850" y="1390650"/>
              <a:ext cx="342900" cy="203200"/>
            </a:xfrm>
            <a:prstGeom prst="rightArrow">
              <a:avLst>
                <a:gd name="adj1" fmla="val 50000"/>
                <a:gd name="adj2" fmla="val 51923"/>
              </a:avLst>
            </a:prstGeom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de-DE" sz="1100"/>
            </a:p>
          </xdr:txBody>
        </xdr:sp>
      </xdr:grpSp>
      <xdr:grpSp>
        <xdr:nvGrpSpPr>
          <xdr:cNvPr id="68" name="Gruppieren 67">
            <a:extLst>
              <a:ext uri="{FF2B5EF4-FFF2-40B4-BE49-F238E27FC236}">
                <a16:creationId xmlns:a16="http://schemas.microsoft.com/office/drawing/2014/main" id="{7CFC654A-4017-823E-7702-4F11A1505782}"/>
              </a:ext>
            </a:extLst>
          </xdr:cNvPr>
          <xdr:cNvGrpSpPr/>
        </xdr:nvGrpSpPr>
        <xdr:grpSpPr>
          <a:xfrm>
            <a:off x="5077912" y="1208963"/>
            <a:ext cx="1208808" cy="169004"/>
            <a:chOff x="5077912" y="1208963"/>
            <a:chExt cx="1208808" cy="169004"/>
          </a:xfrm>
        </xdr:grpSpPr>
        <xdr:sp macro="" textlink="">
          <xdr:nvSpPr>
            <xdr:cNvPr id="69" name="Pfeil nach rechts 68">
              <a:extLst>
                <a:ext uri="{FF2B5EF4-FFF2-40B4-BE49-F238E27FC236}">
                  <a16:creationId xmlns:a16="http://schemas.microsoft.com/office/drawing/2014/main" id="{2FBC8DEC-C902-8A8F-FFC8-23EC3EE7799E}"/>
                </a:ext>
              </a:extLst>
            </xdr:cNvPr>
            <xdr:cNvSpPr/>
          </xdr:nvSpPr>
          <xdr:spPr>
            <a:xfrm rot="20093024">
              <a:off x="5077912" y="1221663"/>
              <a:ext cx="1183408" cy="156304"/>
            </a:xfrm>
            <a:prstGeom prst="rightArrow">
              <a:avLst>
                <a:gd name="adj1" fmla="val 50000"/>
                <a:gd name="adj2" fmla="val 51923"/>
              </a:avLst>
            </a:prstGeom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de-DE" sz="1100"/>
            </a:p>
          </xdr:txBody>
        </xdr:sp>
        <xdr:sp macro="" textlink="">
          <xdr:nvSpPr>
            <xdr:cNvPr id="70" name="Pfeil nach rechts 69">
              <a:extLst>
                <a:ext uri="{FF2B5EF4-FFF2-40B4-BE49-F238E27FC236}">
                  <a16:creationId xmlns:a16="http://schemas.microsoft.com/office/drawing/2014/main" id="{98868D53-2E33-6506-F857-CEC1AC92AF21}"/>
                </a:ext>
              </a:extLst>
            </xdr:cNvPr>
            <xdr:cNvSpPr/>
          </xdr:nvSpPr>
          <xdr:spPr>
            <a:xfrm rot="1579530">
              <a:off x="5103312" y="1208963"/>
              <a:ext cx="1183408" cy="156304"/>
            </a:xfrm>
            <a:prstGeom prst="rightArrow">
              <a:avLst>
                <a:gd name="adj1" fmla="val 50000"/>
                <a:gd name="adj2" fmla="val 51923"/>
              </a:avLst>
            </a:prstGeom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de-DE" sz="1100"/>
            </a:p>
          </xdr:txBody>
        </xdr:sp>
      </xdr:grpSp>
    </xdr:grpSp>
    <xdr:clientData/>
  </xdr:twoCellAnchor>
  <xdr:twoCellAnchor>
    <xdr:from>
      <xdr:col>1</xdr:col>
      <xdr:colOff>1752600</xdr:colOff>
      <xdr:row>10</xdr:row>
      <xdr:rowOff>76200</xdr:rowOff>
    </xdr:from>
    <xdr:to>
      <xdr:col>8</xdr:col>
      <xdr:colOff>723900</xdr:colOff>
      <xdr:row>11</xdr:row>
      <xdr:rowOff>431800</xdr:rowOff>
    </xdr:to>
    <xdr:grpSp>
      <xdr:nvGrpSpPr>
        <xdr:cNvPr id="73" name="Gruppieren 72">
          <a:extLst>
            <a:ext uri="{FF2B5EF4-FFF2-40B4-BE49-F238E27FC236}">
              <a16:creationId xmlns:a16="http://schemas.microsoft.com/office/drawing/2014/main" id="{8A3C2D0E-8354-DD45-BC9D-0E16364CE398}"/>
            </a:ext>
          </a:extLst>
        </xdr:cNvPr>
        <xdr:cNvGrpSpPr/>
      </xdr:nvGrpSpPr>
      <xdr:grpSpPr>
        <a:xfrm>
          <a:off x="2578100" y="4876800"/>
          <a:ext cx="11696700" cy="863600"/>
          <a:chOff x="1765300" y="800100"/>
          <a:chExt cx="11696700" cy="863600"/>
        </a:xfrm>
      </xdr:grpSpPr>
      <xdr:sp macro="" textlink="">
        <xdr:nvSpPr>
          <xdr:cNvPr id="74" name="Pfeil nach rechts 73">
            <a:extLst>
              <a:ext uri="{FF2B5EF4-FFF2-40B4-BE49-F238E27FC236}">
                <a16:creationId xmlns:a16="http://schemas.microsoft.com/office/drawing/2014/main" id="{A3F61FDA-7E83-D4A7-3917-C2912E5DA5F4}"/>
              </a:ext>
            </a:extLst>
          </xdr:cNvPr>
          <xdr:cNvSpPr/>
        </xdr:nvSpPr>
        <xdr:spPr>
          <a:xfrm>
            <a:off x="8737600" y="812800"/>
            <a:ext cx="660400" cy="812800"/>
          </a:xfrm>
          <a:prstGeom prst="rightArrow">
            <a:avLst/>
          </a:prstGeom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de-DE" sz="1100"/>
          </a:p>
        </xdr:txBody>
      </xdr:sp>
      <xdr:sp macro="" textlink="">
        <xdr:nvSpPr>
          <xdr:cNvPr id="75" name="Pfeil nach rechts 74">
            <a:extLst>
              <a:ext uri="{FF2B5EF4-FFF2-40B4-BE49-F238E27FC236}">
                <a16:creationId xmlns:a16="http://schemas.microsoft.com/office/drawing/2014/main" id="{54C1EFA0-7CBF-38C8-1651-AA85597441F4}"/>
              </a:ext>
            </a:extLst>
          </xdr:cNvPr>
          <xdr:cNvSpPr/>
        </xdr:nvSpPr>
        <xdr:spPr>
          <a:xfrm>
            <a:off x="12801600" y="800100"/>
            <a:ext cx="660400" cy="812800"/>
          </a:xfrm>
          <a:prstGeom prst="rightArrow">
            <a:avLst/>
          </a:prstGeom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de-DE" sz="1100"/>
          </a:p>
        </xdr:txBody>
      </xdr:sp>
      <xdr:grpSp>
        <xdr:nvGrpSpPr>
          <xdr:cNvPr id="76" name="Gruppieren 75">
            <a:extLst>
              <a:ext uri="{FF2B5EF4-FFF2-40B4-BE49-F238E27FC236}">
                <a16:creationId xmlns:a16="http://schemas.microsoft.com/office/drawing/2014/main" id="{9B97CE26-F6F0-77A8-84F0-77477F69A26A}"/>
              </a:ext>
            </a:extLst>
          </xdr:cNvPr>
          <xdr:cNvGrpSpPr/>
        </xdr:nvGrpSpPr>
        <xdr:grpSpPr>
          <a:xfrm>
            <a:off x="1765300" y="812800"/>
            <a:ext cx="355600" cy="850900"/>
            <a:chOff x="1765300" y="812800"/>
            <a:chExt cx="355600" cy="850900"/>
          </a:xfrm>
        </xdr:grpSpPr>
        <xdr:sp macro="" textlink="">
          <xdr:nvSpPr>
            <xdr:cNvPr id="80" name="Pfeil nach rechts 79">
              <a:extLst>
                <a:ext uri="{FF2B5EF4-FFF2-40B4-BE49-F238E27FC236}">
                  <a16:creationId xmlns:a16="http://schemas.microsoft.com/office/drawing/2014/main" id="{AF8FA1B8-BABF-D140-28B1-0CC694615E01}"/>
                </a:ext>
              </a:extLst>
            </xdr:cNvPr>
            <xdr:cNvSpPr/>
          </xdr:nvSpPr>
          <xdr:spPr>
            <a:xfrm rot="16200000">
              <a:off x="1695450" y="882650"/>
              <a:ext cx="342900" cy="203200"/>
            </a:xfrm>
            <a:prstGeom prst="rightArrow">
              <a:avLst>
                <a:gd name="adj1" fmla="val 50000"/>
                <a:gd name="adj2" fmla="val 51923"/>
              </a:avLst>
            </a:prstGeom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de-DE" sz="1100"/>
            </a:p>
          </xdr:txBody>
        </xdr:sp>
        <xdr:sp macro="" textlink="">
          <xdr:nvSpPr>
            <xdr:cNvPr id="81" name="Pfeil nach rechts 80">
              <a:extLst>
                <a:ext uri="{FF2B5EF4-FFF2-40B4-BE49-F238E27FC236}">
                  <a16:creationId xmlns:a16="http://schemas.microsoft.com/office/drawing/2014/main" id="{DE6B297D-E178-5696-2047-84F0AB722A55}"/>
                </a:ext>
              </a:extLst>
            </xdr:cNvPr>
            <xdr:cNvSpPr/>
          </xdr:nvSpPr>
          <xdr:spPr>
            <a:xfrm rot="5400000">
              <a:off x="1847850" y="1390650"/>
              <a:ext cx="342900" cy="203200"/>
            </a:xfrm>
            <a:prstGeom prst="rightArrow">
              <a:avLst>
                <a:gd name="adj1" fmla="val 50000"/>
                <a:gd name="adj2" fmla="val 51923"/>
              </a:avLst>
            </a:prstGeom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de-DE" sz="1100"/>
            </a:p>
          </xdr:txBody>
        </xdr:sp>
      </xdr:grpSp>
      <xdr:grpSp>
        <xdr:nvGrpSpPr>
          <xdr:cNvPr id="77" name="Gruppieren 76">
            <a:extLst>
              <a:ext uri="{FF2B5EF4-FFF2-40B4-BE49-F238E27FC236}">
                <a16:creationId xmlns:a16="http://schemas.microsoft.com/office/drawing/2014/main" id="{E14BB0E2-A328-BE93-CBB9-07C1DB63C5A5}"/>
              </a:ext>
            </a:extLst>
          </xdr:cNvPr>
          <xdr:cNvGrpSpPr/>
        </xdr:nvGrpSpPr>
        <xdr:grpSpPr>
          <a:xfrm>
            <a:off x="5077912" y="1208963"/>
            <a:ext cx="1208808" cy="169004"/>
            <a:chOff x="5077912" y="1208963"/>
            <a:chExt cx="1208808" cy="169004"/>
          </a:xfrm>
        </xdr:grpSpPr>
        <xdr:sp macro="" textlink="">
          <xdr:nvSpPr>
            <xdr:cNvPr id="78" name="Pfeil nach rechts 77">
              <a:extLst>
                <a:ext uri="{FF2B5EF4-FFF2-40B4-BE49-F238E27FC236}">
                  <a16:creationId xmlns:a16="http://schemas.microsoft.com/office/drawing/2014/main" id="{EB81777E-395F-AF06-3ED1-B0151F9E7E6F}"/>
                </a:ext>
              </a:extLst>
            </xdr:cNvPr>
            <xdr:cNvSpPr/>
          </xdr:nvSpPr>
          <xdr:spPr>
            <a:xfrm rot="20093024">
              <a:off x="5077912" y="1221663"/>
              <a:ext cx="1183408" cy="156304"/>
            </a:xfrm>
            <a:prstGeom prst="rightArrow">
              <a:avLst>
                <a:gd name="adj1" fmla="val 50000"/>
                <a:gd name="adj2" fmla="val 51923"/>
              </a:avLst>
            </a:prstGeom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de-DE" sz="1100"/>
            </a:p>
          </xdr:txBody>
        </xdr:sp>
        <xdr:sp macro="" textlink="">
          <xdr:nvSpPr>
            <xdr:cNvPr id="79" name="Pfeil nach rechts 78">
              <a:extLst>
                <a:ext uri="{FF2B5EF4-FFF2-40B4-BE49-F238E27FC236}">
                  <a16:creationId xmlns:a16="http://schemas.microsoft.com/office/drawing/2014/main" id="{FC9C1184-9962-2D95-C6DD-254E00D4F99F}"/>
                </a:ext>
              </a:extLst>
            </xdr:cNvPr>
            <xdr:cNvSpPr/>
          </xdr:nvSpPr>
          <xdr:spPr>
            <a:xfrm rot="1579530">
              <a:off x="5103312" y="1208963"/>
              <a:ext cx="1183408" cy="156304"/>
            </a:xfrm>
            <a:prstGeom prst="rightArrow">
              <a:avLst>
                <a:gd name="adj1" fmla="val 50000"/>
                <a:gd name="adj2" fmla="val 51923"/>
              </a:avLst>
            </a:prstGeom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de-DE" sz="1100"/>
            </a:p>
          </xdr:txBody>
        </xdr:sp>
      </xdr:grpSp>
    </xdr:grpSp>
    <xdr:clientData/>
  </xdr:twoCellAnchor>
  <xdr:twoCellAnchor>
    <xdr:from>
      <xdr:col>1</xdr:col>
      <xdr:colOff>1752600</xdr:colOff>
      <xdr:row>12</xdr:row>
      <xdr:rowOff>88900</xdr:rowOff>
    </xdr:from>
    <xdr:to>
      <xdr:col>8</xdr:col>
      <xdr:colOff>723900</xdr:colOff>
      <xdr:row>13</xdr:row>
      <xdr:rowOff>444500</xdr:rowOff>
    </xdr:to>
    <xdr:grpSp>
      <xdr:nvGrpSpPr>
        <xdr:cNvPr id="82" name="Gruppieren 81">
          <a:extLst>
            <a:ext uri="{FF2B5EF4-FFF2-40B4-BE49-F238E27FC236}">
              <a16:creationId xmlns:a16="http://schemas.microsoft.com/office/drawing/2014/main" id="{C93CDDBC-3CF6-A24C-BFE4-DAF2DCC152B3}"/>
            </a:ext>
          </a:extLst>
        </xdr:cNvPr>
        <xdr:cNvGrpSpPr/>
      </xdr:nvGrpSpPr>
      <xdr:grpSpPr>
        <a:xfrm>
          <a:off x="2578100" y="5905500"/>
          <a:ext cx="11696700" cy="863600"/>
          <a:chOff x="1765300" y="800100"/>
          <a:chExt cx="11696700" cy="863600"/>
        </a:xfrm>
      </xdr:grpSpPr>
      <xdr:sp macro="" textlink="">
        <xdr:nvSpPr>
          <xdr:cNvPr id="83" name="Pfeil nach rechts 82">
            <a:extLst>
              <a:ext uri="{FF2B5EF4-FFF2-40B4-BE49-F238E27FC236}">
                <a16:creationId xmlns:a16="http://schemas.microsoft.com/office/drawing/2014/main" id="{DB538AE1-8051-0EE0-8EEF-D7D7E610692C}"/>
              </a:ext>
            </a:extLst>
          </xdr:cNvPr>
          <xdr:cNvSpPr/>
        </xdr:nvSpPr>
        <xdr:spPr>
          <a:xfrm>
            <a:off x="8737600" y="812800"/>
            <a:ext cx="660400" cy="812800"/>
          </a:xfrm>
          <a:prstGeom prst="rightArrow">
            <a:avLst/>
          </a:prstGeom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de-DE" sz="1100"/>
          </a:p>
        </xdr:txBody>
      </xdr:sp>
      <xdr:sp macro="" textlink="">
        <xdr:nvSpPr>
          <xdr:cNvPr id="84" name="Pfeil nach rechts 83">
            <a:extLst>
              <a:ext uri="{FF2B5EF4-FFF2-40B4-BE49-F238E27FC236}">
                <a16:creationId xmlns:a16="http://schemas.microsoft.com/office/drawing/2014/main" id="{CCFFB8AB-5DDA-1911-ECAC-585715C323D3}"/>
              </a:ext>
            </a:extLst>
          </xdr:cNvPr>
          <xdr:cNvSpPr/>
        </xdr:nvSpPr>
        <xdr:spPr>
          <a:xfrm>
            <a:off x="12801600" y="800100"/>
            <a:ext cx="660400" cy="812800"/>
          </a:xfrm>
          <a:prstGeom prst="rightArrow">
            <a:avLst/>
          </a:prstGeom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de-DE" sz="1100"/>
          </a:p>
        </xdr:txBody>
      </xdr:sp>
      <xdr:grpSp>
        <xdr:nvGrpSpPr>
          <xdr:cNvPr id="85" name="Gruppieren 84">
            <a:extLst>
              <a:ext uri="{FF2B5EF4-FFF2-40B4-BE49-F238E27FC236}">
                <a16:creationId xmlns:a16="http://schemas.microsoft.com/office/drawing/2014/main" id="{F799F65C-BA30-EA85-E987-70444135FF60}"/>
              </a:ext>
            </a:extLst>
          </xdr:cNvPr>
          <xdr:cNvGrpSpPr/>
        </xdr:nvGrpSpPr>
        <xdr:grpSpPr>
          <a:xfrm>
            <a:off x="1765300" y="812800"/>
            <a:ext cx="355600" cy="850900"/>
            <a:chOff x="1765300" y="812800"/>
            <a:chExt cx="355600" cy="850900"/>
          </a:xfrm>
        </xdr:grpSpPr>
        <xdr:sp macro="" textlink="">
          <xdr:nvSpPr>
            <xdr:cNvPr id="89" name="Pfeil nach rechts 88">
              <a:extLst>
                <a:ext uri="{FF2B5EF4-FFF2-40B4-BE49-F238E27FC236}">
                  <a16:creationId xmlns:a16="http://schemas.microsoft.com/office/drawing/2014/main" id="{01F194DD-2066-BC5D-3040-84F4C2D314A6}"/>
                </a:ext>
              </a:extLst>
            </xdr:cNvPr>
            <xdr:cNvSpPr/>
          </xdr:nvSpPr>
          <xdr:spPr>
            <a:xfrm rot="16200000">
              <a:off x="1695450" y="882650"/>
              <a:ext cx="342900" cy="203200"/>
            </a:xfrm>
            <a:prstGeom prst="rightArrow">
              <a:avLst>
                <a:gd name="adj1" fmla="val 50000"/>
                <a:gd name="adj2" fmla="val 51923"/>
              </a:avLst>
            </a:prstGeom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de-DE" sz="1100"/>
            </a:p>
          </xdr:txBody>
        </xdr:sp>
        <xdr:sp macro="" textlink="">
          <xdr:nvSpPr>
            <xdr:cNvPr id="90" name="Pfeil nach rechts 89">
              <a:extLst>
                <a:ext uri="{FF2B5EF4-FFF2-40B4-BE49-F238E27FC236}">
                  <a16:creationId xmlns:a16="http://schemas.microsoft.com/office/drawing/2014/main" id="{1ED04A1F-25B6-D8CC-448A-8450EB709B35}"/>
                </a:ext>
              </a:extLst>
            </xdr:cNvPr>
            <xdr:cNvSpPr/>
          </xdr:nvSpPr>
          <xdr:spPr>
            <a:xfrm rot="5400000">
              <a:off x="1847850" y="1390650"/>
              <a:ext cx="342900" cy="203200"/>
            </a:xfrm>
            <a:prstGeom prst="rightArrow">
              <a:avLst>
                <a:gd name="adj1" fmla="val 50000"/>
                <a:gd name="adj2" fmla="val 51923"/>
              </a:avLst>
            </a:prstGeom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de-DE" sz="1100"/>
            </a:p>
          </xdr:txBody>
        </xdr:sp>
      </xdr:grpSp>
      <xdr:grpSp>
        <xdr:nvGrpSpPr>
          <xdr:cNvPr id="86" name="Gruppieren 85">
            <a:extLst>
              <a:ext uri="{FF2B5EF4-FFF2-40B4-BE49-F238E27FC236}">
                <a16:creationId xmlns:a16="http://schemas.microsoft.com/office/drawing/2014/main" id="{FDD15E47-17D5-36A7-0B77-4A98FD5BC6AB}"/>
              </a:ext>
            </a:extLst>
          </xdr:cNvPr>
          <xdr:cNvGrpSpPr/>
        </xdr:nvGrpSpPr>
        <xdr:grpSpPr>
          <a:xfrm>
            <a:off x="5077912" y="1208963"/>
            <a:ext cx="1208808" cy="169004"/>
            <a:chOff x="5077912" y="1208963"/>
            <a:chExt cx="1208808" cy="169004"/>
          </a:xfrm>
        </xdr:grpSpPr>
        <xdr:sp macro="" textlink="">
          <xdr:nvSpPr>
            <xdr:cNvPr id="87" name="Pfeil nach rechts 86">
              <a:extLst>
                <a:ext uri="{FF2B5EF4-FFF2-40B4-BE49-F238E27FC236}">
                  <a16:creationId xmlns:a16="http://schemas.microsoft.com/office/drawing/2014/main" id="{FB6128B4-E57F-AD3E-6E48-112126A83B3E}"/>
                </a:ext>
              </a:extLst>
            </xdr:cNvPr>
            <xdr:cNvSpPr/>
          </xdr:nvSpPr>
          <xdr:spPr>
            <a:xfrm rot="20093024">
              <a:off x="5077912" y="1221663"/>
              <a:ext cx="1183408" cy="156304"/>
            </a:xfrm>
            <a:prstGeom prst="rightArrow">
              <a:avLst>
                <a:gd name="adj1" fmla="val 50000"/>
                <a:gd name="adj2" fmla="val 51923"/>
              </a:avLst>
            </a:prstGeom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de-DE" sz="1100"/>
            </a:p>
          </xdr:txBody>
        </xdr:sp>
        <xdr:sp macro="" textlink="">
          <xdr:nvSpPr>
            <xdr:cNvPr id="88" name="Pfeil nach rechts 87">
              <a:extLst>
                <a:ext uri="{FF2B5EF4-FFF2-40B4-BE49-F238E27FC236}">
                  <a16:creationId xmlns:a16="http://schemas.microsoft.com/office/drawing/2014/main" id="{0955557B-EB7C-11EE-317D-9B49846486C4}"/>
                </a:ext>
              </a:extLst>
            </xdr:cNvPr>
            <xdr:cNvSpPr/>
          </xdr:nvSpPr>
          <xdr:spPr>
            <a:xfrm rot="1579530">
              <a:off x="5103312" y="1208963"/>
              <a:ext cx="1183408" cy="156304"/>
            </a:xfrm>
            <a:prstGeom prst="rightArrow">
              <a:avLst>
                <a:gd name="adj1" fmla="val 50000"/>
                <a:gd name="adj2" fmla="val 51923"/>
              </a:avLst>
            </a:prstGeom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de-DE" sz="1100"/>
            </a:p>
          </xdr:txBody>
        </xdr:sp>
      </xdr:grpSp>
    </xdr:grpSp>
    <xdr:clientData/>
  </xdr:twoCellAnchor>
  <xdr:twoCellAnchor>
    <xdr:from>
      <xdr:col>1</xdr:col>
      <xdr:colOff>1752600</xdr:colOff>
      <xdr:row>14</xdr:row>
      <xdr:rowOff>76200</xdr:rowOff>
    </xdr:from>
    <xdr:to>
      <xdr:col>8</xdr:col>
      <xdr:colOff>723900</xdr:colOff>
      <xdr:row>15</xdr:row>
      <xdr:rowOff>431800</xdr:rowOff>
    </xdr:to>
    <xdr:grpSp>
      <xdr:nvGrpSpPr>
        <xdr:cNvPr id="91" name="Gruppieren 90">
          <a:extLst>
            <a:ext uri="{FF2B5EF4-FFF2-40B4-BE49-F238E27FC236}">
              <a16:creationId xmlns:a16="http://schemas.microsoft.com/office/drawing/2014/main" id="{EFBA7541-E8D1-984A-A50A-42BC93A9D12D}"/>
            </a:ext>
          </a:extLst>
        </xdr:cNvPr>
        <xdr:cNvGrpSpPr/>
      </xdr:nvGrpSpPr>
      <xdr:grpSpPr>
        <a:xfrm>
          <a:off x="2578100" y="6908800"/>
          <a:ext cx="11696700" cy="863600"/>
          <a:chOff x="1765300" y="800100"/>
          <a:chExt cx="11696700" cy="863600"/>
        </a:xfrm>
      </xdr:grpSpPr>
      <xdr:sp macro="" textlink="">
        <xdr:nvSpPr>
          <xdr:cNvPr id="92" name="Pfeil nach rechts 91">
            <a:extLst>
              <a:ext uri="{FF2B5EF4-FFF2-40B4-BE49-F238E27FC236}">
                <a16:creationId xmlns:a16="http://schemas.microsoft.com/office/drawing/2014/main" id="{4428EF17-9F2F-31AF-7DA1-AA1DF5AC1A4E}"/>
              </a:ext>
            </a:extLst>
          </xdr:cNvPr>
          <xdr:cNvSpPr/>
        </xdr:nvSpPr>
        <xdr:spPr>
          <a:xfrm>
            <a:off x="8737600" y="812800"/>
            <a:ext cx="660400" cy="812800"/>
          </a:xfrm>
          <a:prstGeom prst="rightArrow">
            <a:avLst/>
          </a:prstGeom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de-DE" sz="1100"/>
          </a:p>
        </xdr:txBody>
      </xdr:sp>
      <xdr:sp macro="" textlink="">
        <xdr:nvSpPr>
          <xdr:cNvPr id="93" name="Pfeil nach rechts 92">
            <a:extLst>
              <a:ext uri="{FF2B5EF4-FFF2-40B4-BE49-F238E27FC236}">
                <a16:creationId xmlns:a16="http://schemas.microsoft.com/office/drawing/2014/main" id="{A6FA5BA1-3944-F5FA-6E37-69F2B251FD34}"/>
              </a:ext>
            </a:extLst>
          </xdr:cNvPr>
          <xdr:cNvSpPr/>
        </xdr:nvSpPr>
        <xdr:spPr>
          <a:xfrm>
            <a:off x="12801600" y="800100"/>
            <a:ext cx="660400" cy="812800"/>
          </a:xfrm>
          <a:prstGeom prst="rightArrow">
            <a:avLst/>
          </a:prstGeom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de-DE" sz="1100"/>
          </a:p>
        </xdr:txBody>
      </xdr:sp>
      <xdr:grpSp>
        <xdr:nvGrpSpPr>
          <xdr:cNvPr id="94" name="Gruppieren 93">
            <a:extLst>
              <a:ext uri="{FF2B5EF4-FFF2-40B4-BE49-F238E27FC236}">
                <a16:creationId xmlns:a16="http://schemas.microsoft.com/office/drawing/2014/main" id="{F6B89840-2EE8-76BA-D882-2139C594D666}"/>
              </a:ext>
            </a:extLst>
          </xdr:cNvPr>
          <xdr:cNvGrpSpPr/>
        </xdr:nvGrpSpPr>
        <xdr:grpSpPr>
          <a:xfrm>
            <a:off x="1765300" y="812800"/>
            <a:ext cx="355600" cy="850900"/>
            <a:chOff x="1765300" y="812800"/>
            <a:chExt cx="355600" cy="850900"/>
          </a:xfrm>
        </xdr:grpSpPr>
        <xdr:sp macro="" textlink="">
          <xdr:nvSpPr>
            <xdr:cNvPr id="98" name="Pfeil nach rechts 97">
              <a:extLst>
                <a:ext uri="{FF2B5EF4-FFF2-40B4-BE49-F238E27FC236}">
                  <a16:creationId xmlns:a16="http://schemas.microsoft.com/office/drawing/2014/main" id="{5E2DDE11-89DB-93E8-D0C8-17E75C9D5624}"/>
                </a:ext>
              </a:extLst>
            </xdr:cNvPr>
            <xdr:cNvSpPr/>
          </xdr:nvSpPr>
          <xdr:spPr>
            <a:xfrm rot="16200000">
              <a:off x="1695450" y="882650"/>
              <a:ext cx="342900" cy="203200"/>
            </a:xfrm>
            <a:prstGeom prst="rightArrow">
              <a:avLst>
                <a:gd name="adj1" fmla="val 50000"/>
                <a:gd name="adj2" fmla="val 51923"/>
              </a:avLst>
            </a:prstGeom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de-DE" sz="1100"/>
            </a:p>
          </xdr:txBody>
        </xdr:sp>
        <xdr:sp macro="" textlink="">
          <xdr:nvSpPr>
            <xdr:cNvPr id="99" name="Pfeil nach rechts 98">
              <a:extLst>
                <a:ext uri="{FF2B5EF4-FFF2-40B4-BE49-F238E27FC236}">
                  <a16:creationId xmlns:a16="http://schemas.microsoft.com/office/drawing/2014/main" id="{72579ACC-4F3D-E326-D3D6-D512A9D5D4C3}"/>
                </a:ext>
              </a:extLst>
            </xdr:cNvPr>
            <xdr:cNvSpPr/>
          </xdr:nvSpPr>
          <xdr:spPr>
            <a:xfrm rot="5400000">
              <a:off x="1847850" y="1390650"/>
              <a:ext cx="342900" cy="203200"/>
            </a:xfrm>
            <a:prstGeom prst="rightArrow">
              <a:avLst>
                <a:gd name="adj1" fmla="val 50000"/>
                <a:gd name="adj2" fmla="val 51923"/>
              </a:avLst>
            </a:prstGeom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de-DE" sz="1100"/>
            </a:p>
          </xdr:txBody>
        </xdr:sp>
      </xdr:grpSp>
      <xdr:grpSp>
        <xdr:nvGrpSpPr>
          <xdr:cNvPr id="95" name="Gruppieren 94">
            <a:extLst>
              <a:ext uri="{FF2B5EF4-FFF2-40B4-BE49-F238E27FC236}">
                <a16:creationId xmlns:a16="http://schemas.microsoft.com/office/drawing/2014/main" id="{5FD68DC5-EEF7-9CB4-74DB-FB475F6CDD78}"/>
              </a:ext>
            </a:extLst>
          </xdr:cNvPr>
          <xdr:cNvGrpSpPr/>
        </xdr:nvGrpSpPr>
        <xdr:grpSpPr>
          <a:xfrm>
            <a:off x="5077912" y="1208963"/>
            <a:ext cx="1208808" cy="169004"/>
            <a:chOff x="5077912" y="1208963"/>
            <a:chExt cx="1208808" cy="169004"/>
          </a:xfrm>
        </xdr:grpSpPr>
        <xdr:sp macro="" textlink="">
          <xdr:nvSpPr>
            <xdr:cNvPr id="96" name="Pfeil nach rechts 95">
              <a:extLst>
                <a:ext uri="{FF2B5EF4-FFF2-40B4-BE49-F238E27FC236}">
                  <a16:creationId xmlns:a16="http://schemas.microsoft.com/office/drawing/2014/main" id="{9F026EA3-0F6C-8E22-B86A-77422AF75B1D}"/>
                </a:ext>
              </a:extLst>
            </xdr:cNvPr>
            <xdr:cNvSpPr/>
          </xdr:nvSpPr>
          <xdr:spPr>
            <a:xfrm rot="20093024">
              <a:off x="5077912" y="1221663"/>
              <a:ext cx="1183408" cy="156304"/>
            </a:xfrm>
            <a:prstGeom prst="rightArrow">
              <a:avLst>
                <a:gd name="adj1" fmla="val 50000"/>
                <a:gd name="adj2" fmla="val 51923"/>
              </a:avLst>
            </a:prstGeom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de-DE" sz="1100"/>
            </a:p>
          </xdr:txBody>
        </xdr:sp>
        <xdr:sp macro="" textlink="">
          <xdr:nvSpPr>
            <xdr:cNvPr id="97" name="Pfeil nach rechts 96">
              <a:extLst>
                <a:ext uri="{FF2B5EF4-FFF2-40B4-BE49-F238E27FC236}">
                  <a16:creationId xmlns:a16="http://schemas.microsoft.com/office/drawing/2014/main" id="{CB801074-E8ED-FA51-145C-15B3D3BD0EC3}"/>
                </a:ext>
              </a:extLst>
            </xdr:cNvPr>
            <xdr:cNvSpPr/>
          </xdr:nvSpPr>
          <xdr:spPr>
            <a:xfrm rot="1579530">
              <a:off x="5103312" y="1208963"/>
              <a:ext cx="1183408" cy="156304"/>
            </a:xfrm>
            <a:prstGeom prst="rightArrow">
              <a:avLst>
                <a:gd name="adj1" fmla="val 50000"/>
                <a:gd name="adj2" fmla="val 51923"/>
              </a:avLst>
            </a:prstGeom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de-DE" sz="1100"/>
            </a:p>
          </xdr:txBody>
        </xdr:sp>
      </xdr:grpSp>
    </xdr:grpSp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317500</xdr:colOff>
      <xdr:row>1</xdr:row>
      <xdr:rowOff>533400</xdr:rowOff>
    </xdr:from>
    <xdr:to>
      <xdr:col>13</xdr:col>
      <xdr:colOff>787400</xdr:colOff>
      <xdr:row>3</xdr:row>
      <xdr:rowOff>279400</xdr:rowOff>
    </xdr:to>
    <xdr:sp macro="" textlink="">
      <xdr:nvSpPr>
        <xdr:cNvPr id="25" name="Pfeil nach rechts 24">
          <a:extLst>
            <a:ext uri="{FF2B5EF4-FFF2-40B4-BE49-F238E27FC236}">
              <a16:creationId xmlns:a16="http://schemas.microsoft.com/office/drawing/2014/main" id="{E6B13CDC-CF1D-D641-8138-ED8CBBB0BC66}"/>
            </a:ext>
          </a:extLst>
        </xdr:cNvPr>
        <xdr:cNvSpPr/>
      </xdr:nvSpPr>
      <xdr:spPr>
        <a:xfrm flipH="1">
          <a:off x="17449800" y="800100"/>
          <a:ext cx="2946400" cy="1358900"/>
        </a:xfrm>
        <a:prstGeom prst="rightArrow">
          <a:avLst/>
        </a:prstGeom>
        <a:solidFill>
          <a:srgbClr val="FEF445">
            <a:alpha val="44188"/>
          </a:srgb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DE" sz="1200">
              <a:solidFill>
                <a:schemeClr val="tx1"/>
              </a:solidFill>
            </a:rPr>
            <a:t>Notiere dir hier die Ideen aus den technischen Widersprüchen</a:t>
          </a:r>
        </a:p>
        <a:p>
          <a:pPr algn="l"/>
          <a:endParaRPr lang="de-DE" sz="1200">
            <a:solidFill>
              <a:schemeClr val="tx1"/>
            </a:solidFill>
          </a:endParaRPr>
        </a:p>
      </xdr:txBody>
    </xdr:sp>
    <xdr:clientData/>
  </xdr:twoCellAnchor>
  <xdr:twoCellAnchor>
    <xdr:from>
      <xdr:col>0</xdr:col>
      <xdr:colOff>63500</xdr:colOff>
      <xdr:row>0</xdr:row>
      <xdr:rowOff>0</xdr:rowOff>
    </xdr:from>
    <xdr:to>
      <xdr:col>0</xdr:col>
      <xdr:colOff>867833</xdr:colOff>
      <xdr:row>0</xdr:row>
      <xdr:rowOff>228601</xdr:rowOff>
    </xdr:to>
    <xdr:sp macro="" textlink="">
      <xdr:nvSpPr>
        <xdr:cNvPr id="2" name="Abgerundetes Rechteck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5A68A30-A51B-F144-A2C3-3997322D7C12}"/>
            </a:ext>
          </a:extLst>
        </xdr:cNvPr>
        <xdr:cNvSpPr/>
      </xdr:nvSpPr>
      <xdr:spPr>
        <a:xfrm>
          <a:off x="63500" y="292101"/>
          <a:ext cx="804333" cy="254000"/>
        </a:xfrm>
        <a:prstGeom prst="roundRect">
          <a:avLst/>
        </a:prstGeom>
        <a:solidFill>
          <a:srgbClr val="DFDFD7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de-DE" sz="1100" b="1">
              <a:solidFill>
                <a:srgbClr val="FF0000"/>
              </a:solidFill>
            </a:rPr>
            <a:t>Übersicht</a:t>
          </a:r>
        </a:p>
        <a:p>
          <a:pPr algn="l"/>
          <a:endParaRPr lang="de-DE" sz="1100" b="1">
            <a:solidFill>
              <a:srgbClr val="FF0000"/>
            </a:solidFill>
          </a:endParaRPr>
        </a:p>
      </xdr:txBody>
    </xdr:sp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63500</xdr:colOff>
      <xdr:row>0</xdr:row>
      <xdr:rowOff>38101</xdr:rowOff>
    </xdr:from>
    <xdr:to>
      <xdr:col>1</xdr:col>
      <xdr:colOff>88899</xdr:colOff>
      <xdr:row>0</xdr:row>
      <xdr:rowOff>279400</xdr:rowOff>
    </xdr:to>
    <xdr:sp macro="" textlink="">
      <xdr:nvSpPr>
        <xdr:cNvPr id="4" name="Abgerundetes Rechteck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51AD7BA-96A1-1D48-B090-414BAD105FED}"/>
            </a:ext>
          </a:extLst>
        </xdr:cNvPr>
        <xdr:cNvSpPr/>
      </xdr:nvSpPr>
      <xdr:spPr>
        <a:xfrm>
          <a:off x="63500" y="38101"/>
          <a:ext cx="850899" cy="241299"/>
        </a:xfrm>
        <a:prstGeom prst="roundRect">
          <a:avLst/>
        </a:prstGeom>
        <a:solidFill>
          <a:srgbClr val="DFDFD7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de-DE" sz="1100" b="1">
              <a:solidFill>
                <a:srgbClr val="FF0000"/>
              </a:solidFill>
            </a:rPr>
            <a:t>Übersicht</a:t>
          </a:r>
        </a:p>
        <a:p>
          <a:pPr algn="l"/>
          <a:endParaRPr lang="de-DE" sz="1100" b="1">
            <a:solidFill>
              <a:srgbClr val="FF0000"/>
            </a:solidFill>
          </a:endParaRPr>
        </a:p>
      </xdr:txBody>
    </xdr:sp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286327</xdr:colOff>
      <xdr:row>0</xdr:row>
      <xdr:rowOff>161636</xdr:rowOff>
    </xdr:from>
    <xdr:to>
      <xdr:col>17</xdr:col>
      <xdr:colOff>994063</xdr:colOff>
      <xdr:row>4</xdr:row>
      <xdr:rowOff>421409</xdr:rowOff>
    </xdr:to>
    <xdr:sp macro="" textlink="">
      <xdr:nvSpPr>
        <xdr:cNvPr id="22" name="Pfeil nach rechts 21">
          <a:extLst>
            <a:ext uri="{FF2B5EF4-FFF2-40B4-BE49-F238E27FC236}">
              <a16:creationId xmlns:a16="http://schemas.microsoft.com/office/drawing/2014/main" id="{395A5595-5042-BE40-8326-EA6E13B62A72}"/>
            </a:ext>
          </a:extLst>
        </xdr:cNvPr>
        <xdr:cNvSpPr/>
      </xdr:nvSpPr>
      <xdr:spPr>
        <a:xfrm flipH="1">
          <a:off x="25270691" y="161636"/>
          <a:ext cx="4067463" cy="2268682"/>
        </a:xfrm>
        <a:prstGeom prst="rightArrow">
          <a:avLst/>
        </a:prstGeom>
        <a:solidFill>
          <a:srgbClr val="FEF445">
            <a:alpha val="44188"/>
          </a:srgb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DE" sz="1200">
              <a:solidFill>
                <a:schemeClr val="tx1"/>
              </a:solidFill>
            </a:rPr>
            <a:t>Wähle ein Problem aus dem Aufgabenpool</a:t>
          </a:r>
          <a:r>
            <a:rPr lang="de-DE" sz="1200" baseline="0">
              <a:solidFill>
                <a:schemeClr val="tx1"/>
              </a:solidFill>
            </a:rPr>
            <a:t> und löse es mt dem Physikalischen WIderspruch</a:t>
          </a:r>
          <a:endParaRPr lang="de-DE" sz="1200">
            <a:solidFill>
              <a:schemeClr val="tx1"/>
            </a:solidFill>
          </a:endParaRPr>
        </a:p>
        <a:p>
          <a:pPr algn="l"/>
          <a:endParaRPr lang="de-DE" sz="1200">
            <a:solidFill>
              <a:schemeClr val="tx1"/>
            </a:solidFill>
          </a:endParaRPr>
        </a:p>
      </xdr:txBody>
    </xdr:sp>
    <xdr:clientData/>
  </xdr:twoCellAnchor>
  <xdr:twoCellAnchor>
    <xdr:from>
      <xdr:col>0</xdr:col>
      <xdr:colOff>11546</xdr:colOff>
      <xdr:row>0</xdr:row>
      <xdr:rowOff>36945</xdr:rowOff>
    </xdr:from>
    <xdr:to>
      <xdr:col>0</xdr:col>
      <xdr:colOff>785091</xdr:colOff>
      <xdr:row>0</xdr:row>
      <xdr:rowOff>300182</xdr:rowOff>
    </xdr:to>
    <xdr:sp macro="" textlink="">
      <xdr:nvSpPr>
        <xdr:cNvPr id="27" name="Abgerundetes Rechteck 2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909B451-6D44-3E4A-8429-61DBA8414F7B}"/>
            </a:ext>
          </a:extLst>
        </xdr:cNvPr>
        <xdr:cNvSpPr/>
      </xdr:nvSpPr>
      <xdr:spPr>
        <a:xfrm>
          <a:off x="11546" y="36945"/>
          <a:ext cx="773545" cy="263237"/>
        </a:xfrm>
        <a:prstGeom prst="roundRect">
          <a:avLst/>
        </a:prstGeom>
        <a:solidFill>
          <a:srgbClr val="DFDFD7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de-DE" sz="1100" b="1">
              <a:solidFill>
                <a:srgbClr val="FF0000"/>
              </a:solidFill>
            </a:rPr>
            <a:t>Übersicht</a:t>
          </a:r>
        </a:p>
        <a:p>
          <a:pPr algn="l"/>
          <a:endParaRPr lang="de-DE" sz="1100" b="1">
            <a:solidFill>
              <a:srgbClr val="FF0000"/>
            </a:solidFill>
          </a:endParaRPr>
        </a:p>
      </xdr:txBody>
    </xdr:sp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355600</xdr:colOff>
      <xdr:row>1</xdr:row>
      <xdr:rowOff>38100</xdr:rowOff>
    </xdr:from>
    <xdr:to>
      <xdr:col>12</xdr:col>
      <xdr:colOff>546100</xdr:colOff>
      <xdr:row>12</xdr:row>
      <xdr:rowOff>76200</xdr:rowOff>
    </xdr:to>
    <xdr:sp macro="" textlink="">
      <xdr:nvSpPr>
        <xdr:cNvPr id="2" name="Textfeld 1">
          <a:extLst>
            <a:ext uri="{FF2B5EF4-FFF2-40B4-BE49-F238E27FC236}">
              <a16:creationId xmlns:a16="http://schemas.microsoft.com/office/drawing/2014/main" id="{D53B83FC-5C82-5B08-39A9-716E78944CAA}"/>
            </a:ext>
          </a:extLst>
        </xdr:cNvPr>
        <xdr:cNvSpPr txBox="1"/>
      </xdr:nvSpPr>
      <xdr:spPr>
        <a:xfrm>
          <a:off x="14732000" y="317500"/>
          <a:ext cx="5143500" cy="19939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DE" sz="1200"/>
            <a:t>Legende:</a:t>
          </a:r>
          <a:br>
            <a:rPr lang="de-DE" sz="1200"/>
          </a:br>
          <a:r>
            <a:rPr lang="de-DE" sz="1200"/>
            <a:t>Datum_Uhrzeit_Aufgabe_Name Ideengeber_(IPNr)_NrIdee</a:t>
          </a:r>
        </a:p>
        <a:p>
          <a:r>
            <a:rPr lang="de-DE" sz="1200"/>
            <a:t>B=Brainpool</a:t>
          </a:r>
        </a:p>
        <a:p>
          <a:r>
            <a:rPr lang="de-DE" sz="1200"/>
            <a:t>I= Idealität</a:t>
          </a:r>
        </a:p>
        <a:p>
          <a:r>
            <a:rPr lang="de-DE" sz="1200"/>
            <a:t>IV= Inkrementelle Verbesserung</a:t>
          </a:r>
        </a:p>
        <a:p>
          <a:r>
            <a:rPr lang="de-DE" sz="1200"/>
            <a:t>FK=Funktion Kosten</a:t>
          </a:r>
        </a:p>
        <a:p>
          <a:r>
            <a:rPr lang="de-DE" sz="1200"/>
            <a:t>CECA= CECA</a:t>
          </a:r>
        </a:p>
        <a:p>
          <a:r>
            <a:rPr lang="de-DE" sz="1200"/>
            <a:t>TR=Trimmen</a:t>
          </a:r>
        </a:p>
        <a:p>
          <a:r>
            <a:rPr lang="de-DE" sz="1200"/>
            <a:t>TW=Technischer Widersproch</a:t>
          </a:r>
        </a:p>
        <a:p>
          <a:r>
            <a:rPr lang="de-DE" sz="1200"/>
            <a:t>PW=Physikalischer</a:t>
          </a:r>
          <a:r>
            <a:rPr lang="de-DE" sz="1200" baseline="0"/>
            <a:t> Widerspruch</a:t>
          </a:r>
        </a:p>
        <a:p>
          <a:endParaRPr lang="de-DE" sz="1200"/>
        </a:p>
      </xdr:txBody>
    </xdr:sp>
    <xdr:clientData/>
  </xdr:twoCellAnchor>
  <xdr:twoCellAnchor>
    <xdr:from>
      <xdr:col>0</xdr:col>
      <xdr:colOff>25400</xdr:colOff>
      <xdr:row>0</xdr:row>
      <xdr:rowOff>38100</xdr:rowOff>
    </xdr:from>
    <xdr:to>
      <xdr:col>1</xdr:col>
      <xdr:colOff>0</xdr:colOff>
      <xdr:row>0</xdr:row>
      <xdr:rowOff>266700</xdr:rowOff>
    </xdr:to>
    <xdr:sp macro="" textlink="">
      <xdr:nvSpPr>
        <xdr:cNvPr id="3" name="Abgerundetes Rechteck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2193438-2A94-E347-9DBF-2C06D711DD7D}"/>
            </a:ext>
          </a:extLst>
        </xdr:cNvPr>
        <xdr:cNvSpPr/>
      </xdr:nvSpPr>
      <xdr:spPr>
        <a:xfrm>
          <a:off x="25400" y="38100"/>
          <a:ext cx="804333" cy="228600"/>
        </a:xfrm>
        <a:prstGeom prst="roundRect">
          <a:avLst/>
        </a:prstGeom>
        <a:solidFill>
          <a:srgbClr val="DFDFD7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de-DE" sz="1100" b="1">
              <a:solidFill>
                <a:srgbClr val="FF0000"/>
              </a:solidFill>
            </a:rPr>
            <a:t>Übersicht</a:t>
          </a:r>
        </a:p>
        <a:p>
          <a:pPr algn="l"/>
          <a:endParaRPr lang="de-DE" sz="1100" b="1">
            <a:solidFill>
              <a:srgbClr val="FF0000"/>
            </a:solidFill>
          </a:endParaRPr>
        </a:p>
      </xdr:txBody>
    </xdr:sp>
    <xdr:clientData/>
  </xdr:twoCellAnchor>
  <xdr:twoCellAnchor>
    <xdr:from>
      <xdr:col>1</xdr:col>
      <xdr:colOff>63500</xdr:colOff>
      <xdr:row>1</xdr:row>
      <xdr:rowOff>93980</xdr:rowOff>
    </xdr:from>
    <xdr:to>
      <xdr:col>1</xdr:col>
      <xdr:colOff>795020</xdr:colOff>
      <xdr:row>15</xdr:row>
      <xdr:rowOff>165100</xdr:rowOff>
    </xdr:to>
    <xdr:sp macro="" textlink="">
      <xdr:nvSpPr>
        <xdr:cNvPr id="5" name="Textfeld 4">
          <a:extLst>
            <a:ext uri="{FF2B5EF4-FFF2-40B4-BE49-F238E27FC236}">
              <a16:creationId xmlns:a16="http://schemas.microsoft.com/office/drawing/2014/main" id="{70148326-A0C9-12DA-2046-3CDA6B35C36E}"/>
            </a:ext>
          </a:extLst>
        </xdr:cNvPr>
        <xdr:cNvSpPr txBox="1"/>
      </xdr:nvSpPr>
      <xdr:spPr>
        <a:xfrm rot="16200000">
          <a:off x="-25400" y="1287780"/>
          <a:ext cx="2560320" cy="731520"/>
        </a:xfrm>
        <a:prstGeom prst="rect">
          <a:avLst/>
        </a:prstGeom>
        <a:solidFill>
          <a:srgbClr val="FEF445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de-DE" sz="2400" b="1"/>
            <a:t>Brainpool</a:t>
          </a:r>
        </a:p>
      </xdr:txBody>
    </xdr:sp>
    <xdr:clientData/>
  </xdr:twoCellAnchor>
  <xdr:twoCellAnchor>
    <xdr:from>
      <xdr:col>1</xdr:col>
      <xdr:colOff>57150</xdr:colOff>
      <xdr:row>16</xdr:row>
      <xdr:rowOff>50800</xdr:rowOff>
    </xdr:from>
    <xdr:to>
      <xdr:col>1</xdr:col>
      <xdr:colOff>788670</xdr:colOff>
      <xdr:row>30</xdr:row>
      <xdr:rowOff>133350</xdr:rowOff>
    </xdr:to>
    <xdr:sp macro="" textlink="">
      <xdr:nvSpPr>
        <xdr:cNvPr id="6" name="Textfeld 5">
          <a:extLst>
            <a:ext uri="{FF2B5EF4-FFF2-40B4-BE49-F238E27FC236}">
              <a16:creationId xmlns:a16="http://schemas.microsoft.com/office/drawing/2014/main" id="{456A2815-4D25-034B-A0DE-ADF50F60E363}"/>
            </a:ext>
          </a:extLst>
        </xdr:cNvPr>
        <xdr:cNvSpPr txBox="1"/>
      </xdr:nvSpPr>
      <xdr:spPr>
        <a:xfrm rot="16200000">
          <a:off x="-37465" y="3930015"/>
          <a:ext cx="2571750" cy="731520"/>
        </a:xfrm>
        <a:prstGeom prst="rect">
          <a:avLst/>
        </a:prstGeom>
        <a:solidFill>
          <a:srgbClr val="FEF445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de-DE" sz="2400" b="1"/>
            <a:t>Idealität</a:t>
          </a:r>
        </a:p>
      </xdr:txBody>
    </xdr:sp>
    <xdr:clientData/>
  </xdr:twoCellAnchor>
  <xdr:twoCellAnchor>
    <xdr:from>
      <xdr:col>1</xdr:col>
      <xdr:colOff>31750</xdr:colOff>
      <xdr:row>31</xdr:row>
      <xdr:rowOff>25400</xdr:rowOff>
    </xdr:from>
    <xdr:to>
      <xdr:col>1</xdr:col>
      <xdr:colOff>763270</xdr:colOff>
      <xdr:row>46</xdr:row>
      <xdr:rowOff>139700</xdr:rowOff>
    </xdr:to>
    <xdr:sp macro="" textlink="">
      <xdr:nvSpPr>
        <xdr:cNvPr id="7" name="Textfeld 6">
          <a:extLst>
            <a:ext uri="{FF2B5EF4-FFF2-40B4-BE49-F238E27FC236}">
              <a16:creationId xmlns:a16="http://schemas.microsoft.com/office/drawing/2014/main" id="{717E948A-F688-F34F-B30E-EFC42C2E5588}"/>
            </a:ext>
          </a:extLst>
        </xdr:cNvPr>
        <xdr:cNvSpPr txBox="1"/>
      </xdr:nvSpPr>
      <xdr:spPr>
        <a:xfrm rot="16200000">
          <a:off x="-167640" y="6689090"/>
          <a:ext cx="2781300" cy="731520"/>
        </a:xfrm>
        <a:prstGeom prst="rect">
          <a:avLst/>
        </a:prstGeom>
        <a:solidFill>
          <a:srgbClr val="FEF445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de-DE" sz="2400" b="1"/>
            <a:t>9 Felder </a:t>
          </a:r>
          <a:r>
            <a:rPr lang="de-DE" sz="2400" b="1">
              <a:solidFill>
                <a:schemeClr val="dk1"/>
              </a:solidFill>
              <a:latin typeface="+mn-lt"/>
              <a:ea typeface="+mn-ea"/>
              <a:cs typeface="+mn-cs"/>
            </a:rPr>
            <a:t>Denken</a:t>
          </a:r>
        </a:p>
      </xdr:txBody>
    </xdr:sp>
    <xdr:clientData/>
  </xdr:twoCellAnchor>
  <xdr:twoCellAnchor>
    <xdr:from>
      <xdr:col>1</xdr:col>
      <xdr:colOff>44450</xdr:colOff>
      <xdr:row>47</xdr:row>
      <xdr:rowOff>25400</xdr:rowOff>
    </xdr:from>
    <xdr:to>
      <xdr:col>1</xdr:col>
      <xdr:colOff>775970</xdr:colOff>
      <xdr:row>66</xdr:row>
      <xdr:rowOff>139700</xdr:rowOff>
    </xdr:to>
    <xdr:sp macro="" textlink="">
      <xdr:nvSpPr>
        <xdr:cNvPr id="8" name="Textfeld 7">
          <a:extLst>
            <a:ext uri="{FF2B5EF4-FFF2-40B4-BE49-F238E27FC236}">
              <a16:creationId xmlns:a16="http://schemas.microsoft.com/office/drawing/2014/main" id="{DDEA013C-8C4E-3C4B-923D-9190518E275B}"/>
            </a:ext>
          </a:extLst>
        </xdr:cNvPr>
        <xdr:cNvSpPr txBox="1"/>
      </xdr:nvSpPr>
      <xdr:spPr>
        <a:xfrm rot="16200000">
          <a:off x="-510540" y="9889490"/>
          <a:ext cx="3492500" cy="731520"/>
        </a:xfrm>
        <a:prstGeom prst="rect">
          <a:avLst/>
        </a:prstGeom>
        <a:solidFill>
          <a:srgbClr val="FEF445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de-DE" sz="2000" b="1"/>
            <a:t>Inkrementelle Verbesserung</a:t>
          </a:r>
        </a:p>
      </xdr:txBody>
    </xdr:sp>
    <xdr:clientData/>
  </xdr:twoCellAnchor>
  <xdr:twoCellAnchor>
    <xdr:from>
      <xdr:col>1</xdr:col>
      <xdr:colOff>38100</xdr:colOff>
      <xdr:row>67</xdr:row>
      <xdr:rowOff>38100</xdr:rowOff>
    </xdr:from>
    <xdr:to>
      <xdr:col>1</xdr:col>
      <xdr:colOff>775970</xdr:colOff>
      <xdr:row>81</xdr:row>
      <xdr:rowOff>139700</xdr:rowOff>
    </xdr:to>
    <xdr:sp macro="" textlink="">
      <xdr:nvSpPr>
        <xdr:cNvPr id="9" name="Textfeld 8">
          <a:extLst>
            <a:ext uri="{FF2B5EF4-FFF2-40B4-BE49-F238E27FC236}">
              <a16:creationId xmlns:a16="http://schemas.microsoft.com/office/drawing/2014/main" id="{EA6AE246-15E4-2641-87A8-C988248080D5}"/>
            </a:ext>
          </a:extLst>
        </xdr:cNvPr>
        <xdr:cNvSpPr txBox="1"/>
      </xdr:nvSpPr>
      <xdr:spPr>
        <a:xfrm rot="16200000">
          <a:off x="-62865" y="13004165"/>
          <a:ext cx="2590800" cy="737870"/>
        </a:xfrm>
        <a:prstGeom prst="rect">
          <a:avLst/>
        </a:prstGeom>
        <a:solidFill>
          <a:srgbClr val="FEF445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de-DE" sz="1400" b="1"/>
            <a:t>Wertanalytische Betrachtung Funktion Kosten Diagramm</a:t>
          </a:r>
        </a:p>
      </xdr:txBody>
    </xdr:sp>
    <xdr:clientData/>
  </xdr:twoCellAnchor>
  <xdr:twoCellAnchor>
    <xdr:from>
      <xdr:col>1</xdr:col>
      <xdr:colOff>19050</xdr:colOff>
      <xdr:row>82</xdr:row>
      <xdr:rowOff>50800</xdr:rowOff>
    </xdr:from>
    <xdr:to>
      <xdr:col>1</xdr:col>
      <xdr:colOff>750570</xdr:colOff>
      <xdr:row>96</xdr:row>
      <xdr:rowOff>152400</xdr:rowOff>
    </xdr:to>
    <xdr:sp macro="" textlink="">
      <xdr:nvSpPr>
        <xdr:cNvPr id="10" name="Textfeld 9">
          <a:extLst>
            <a:ext uri="{FF2B5EF4-FFF2-40B4-BE49-F238E27FC236}">
              <a16:creationId xmlns:a16="http://schemas.microsoft.com/office/drawing/2014/main" id="{5BE39175-DEAC-8F45-9C8F-CE6F5399D33B}"/>
            </a:ext>
          </a:extLst>
        </xdr:cNvPr>
        <xdr:cNvSpPr txBox="1"/>
      </xdr:nvSpPr>
      <xdr:spPr>
        <a:xfrm rot="16200000">
          <a:off x="-85090" y="12854940"/>
          <a:ext cx="2590800" cy="731520"/>
        </a:xfrm>
        <a:prstGeom prst="rect">
          <a:avLst/>
        </a:prstGeom>
        <a:solidFill>
          <a:srgbClr val="FEF445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de-DE" sz="2400" b="1"/>
            <a:t>CECA</a:t>
          </a:r>
        </a:p>
      </xdr:txBody>
    </xdr:sp>
    <xdr:clientData/>
  </xdr:twoCellAnchor>
  <xdr:twoCellAnchor>
    <xdr:from>
      <xdr:col>1</xdr:col>
      <xdr:colOff>31750</xdr:colOff>
      <xdr:row>97</xdr:row>
      <xdr:rowOff>38100</xdr:rowOff>
    </xdr:from>
    <xdr:to>
      <xdr:col>1</xdr:col>
      <xdr:colOff>763270</xdr:colOff>
      <xdr:row>112</xdr:row>
      <xdr:rowOff>114300</xdr:rowOff>
    </xdr:to>
    <xdr:sp macro="" textlink="">
      <xdr:nvSpPr>
        <xdr:cNvPr id="11" name="Textfeld 10">
          <a:extLst>
            <a:ext uri="{FF2B5EF4-FFF2-40B4-BE49-F238E27FC236}">
              <a16:creationId xmlns:a16="http://schemas.microsoft.com/office/drawing/2014/main" id="{03A14C27-26A2-BB46-80EB-5DFA98170CB9}"/>
            </a:ext>
          </a:extLst>
        </xdr:cNvPr>
        <xdr:cNvSpPr txBox="1"/>
      </xdr:nvSpPr>
      <xdr:spPr>
        <a:xfrm rot="16200000">
          <a:off x="-148590" y="15598140"/>
          <a:ext cx="2743200" cy="731520"/>
        </a:xfrm>
        <a:prstGeom prst="rect">
          <a:avLst/>
        </a:prstGeom>
        <a:solidFill>
          <a:srgbClr val="FEF445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de-DE" sz="2400" b="1"/>
            <a:t>Trimmen</a:t>
          </a:r>
        </a:p>
      </xdr:txBody>
    </xdr:sp>
    <xdr:clientData/>
  </xdr:twoCellAnchor>
  <xdr:twoCellAnchor>
    <xdr:from>
      <xdr:col>1</xdr:col>
      <xdr:colOff>44450</xdr:colOff>
      <xdr:row>113</xdr:row>
      <xdr:rowOff>50800</xdr:rowOff>
    </xdr:from>
    <xdr:to>
      <xdr:col>1</xdr:col>
      <xdr:colOff>775970</xdr:colOff>
      <xdr:row>174</xdr:row>
      <xdr:rowOff>127000</xdr:rowOff>
    </xdr:to>
    <xdr:sp macro="" textlink="">
      <xdr:nvSpPr>
        <xdr:cNvPr id="12" name="Textfeld 11">
          <a:extLst>
            <a:ext uri="{FF2B5EF4-FFF2-40B4-BE49-F238E27FC236}">
              <a16:creationId xmlns:a16="http://schemas.microsoft.com/office/drawing/2014/main" id="{D4EEC8B5-642C-864F-8CB4-2C2A4F66FB08}"/>
            </a:ext>
          </a:extLst>
        </xdr:cNvPr>
        <xdr:cNvSpPr txBox="1"/>
      </xdr:nvSpPr>
      <xdr:spPr>
        <a:xfrm rot="16200000">
          <a:off x="-4225290" y="25402540"/>
          <a:ext cx="10922000" cy="731520"/>
        </a:xfrm>
        <a:prstGeom prst="rect">
          <a:avLst/>
        </a:prstGeom>
        <a:solidFill>
          <a:srgbClr val="CEE74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de-DE" sz="2400" b="1"/>
            <a:t>Problemorientiertes 9 Felder Denken</a:t>
          </a:r>
        </a:p>
      </xdr:txBody>
    </xdr:sp>
    <xdr:clientData/>
  </xdr:twoCellAnchor>
  <xdr:twoCellAnchor>
    <xdr:from>
      <xdr:col>1</xdr:col>
      <xdr:colOff>31750</xdr:colOff>
      <xdr:row>175</xdr:row>
      <xdr:rowOff>38100</xdr:rowOff>
    </xdr:from>
    <xdr:to>
      <xdr:col>1</xdr:col>
      <xdr:colOff>763270</xdr:colOff>
      <xdr:row>190</xdr:row>
      <xdr:rowOff>120650</xdr:rowOff>
    </xdr:to>
    <xdr:sp macro="" textlink="">
      <xdr:nvSpPr>
        <xdr:cNvPr id="13" name="Textfeld 12">
          <a:extLst>
            <a:ext uri="{FF2B5EF4-FFF2-40B4-BE49-F238E27FC236}">
              <a16:creationId xmlns:a16="http://schemas.microsoft.com/office/drawing/2014/main" id="{B47D7331-AD15-0544-9CF2-660ADDF73E4E}"/>
            </a:ext>
          </a:extLst>
        </xdr:cNvPr>
        <xdr:cNvSpPr txBox="1"/>
      </xdr:nvSpPr>
      <xdr:spPr>
        <a:xfrm rot="16200000">
          <a:off x="-151765" y="32339915"/>
          <a:ext cx="2749550" cy="731520"/>
        </a:xfrm>
        <a:prstGeom prst="rect">
          <a:avLst/>
        </a:prstGeom>
        <a:solidFill>
          <a:srgbClr val="CEE74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de-DE" sz="2000" b="1"/>
            <a:t>Effektedatenbanken</a:t>
          </a:r>
        </a:p>
      </xdr:txBody>
    </xdr:sp>
    <xdr:clientData/>
  </xdr:twoCellAnchor>
  <xdr:twoCellAnchor>
    <xdr:from>
      <xdr:col>1</xdr:col>
      <xdr:colOff>44450</xdr:colOff>
      <xdr:row>191</xdr:row>
      <xdr:rowOff>12700</xdr:rowOff>
    </xdr:from>
    <xdr:to>
      <xdr:col>1</xdr:col>
      <xdr:colOff>775970</xdr:colOff>
      <xdr:row>205</xdr:row>
      <xdr:rowOff>165100</xdr:rowOff>
    </xdr:to>
    <xdr:sp macro="" textlink="">
      <xdr:nvSpPr>
        <xdr:cNvPr id="14" name="Textfeld 13">
          <a:extLst>
            <a:ext uri="{FF2B5EF4-FFF2-40B4-BE49-F238E27FC236}">
              <a16:creationId xmlns:a16="http://schemas.microsoft.com/office/drawing/2014/main" id="{EE00D359-6831-7D4A-961D-4F3976682A93}"/>
            </a:ext>
          </a:extLst>
        </xdr:cNvPr>
        <xdr:cNvSpPr txBox="1"/>
      </xdr:nvSpPr>
      <xdr:spPr>
        <a:xfrm rot="16200000">
          <a:off x="-129540" y="35162490"/>
          <a:ext cx="2730500" cy="731520"/>
        </a:xfrm>
        <a:prstGeom prst="rect">
          <a:avLst/>
        </a:prstGeom>
        <a:solidFill>
          <a:srgbClr val="CEE74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de-DE" sz="2000" b="1"/>
            <a:t>Technischer Widerspruch</a:t>
          </a:r>
        </a:p>
      </xdr:txBody>
    </xdr:sp>
    <xdr:clientData/>
  </xdr:twoCellAnchor>
  <xdr:twoCellAnchor>
    <xdr:from>
      <xdr:col>1</xdr:col>
      <xdr:colOff>44450</xdr:colOff>
      <xdr:row>206</xdr:row>
      <xdr:rowOff>63500</xdr:rowOff>
    </xdr:from>
    <xdr:to>
      <xdr:col>1</xdr:col>
      <xdr:colOff>775970</xdr:colOff>
      <xdr:row>229</xdr:row>
      <xdr:rowOff>44450</xdr:rowOff>
    </xdr:to>
    <xdr:sp macro="" textlink="">
      <xdr:nvSpPr>
        <xdr:cNvPr id="15" name="Textfeld 14">
          <a:extLst>
            <a:ext uri="{FF2B5EF4-FFF2-40B4-BE49-F238E27FC236}">
              <a16:creationId xmlns:a16="http://schemas.microsoft.com/office/drawing/2014/main" id="{CDABA8B0-1ACB-C042-9D65-51F4A125DAAB}"/>
            </a:ext>
          </a:extLst>
        </xdr:cNvPr>
        <xdr:cNvSpPr txBox="1"/>
      </xdr:nvSpPr>
      <xdr:spPr>
        <a:xfrm rot="16200000">
          <a:off x="-799465" y="38651815"/>
          <a:ext cx="4070350" cy="731520"/>
        </a:xfrm>
        <a:prstGeom prst="rect">
          <a:avLst/>
        </a:prstGeom>
        <a:solidFill>
          <a:srgbClr val="CEE74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de-DE" sz="2400" b="1"/>
            <a:t>Physikalischer Widerspruch</a:t>
          </a:r>
        </a:p>
      </xdr:txBody>
    </xdr:sp>
    <xdr:clientData/>
  </xdr:twoCellAnchor>
  <xdr:twoCellAnchor>
    <xdr:from>
      <xdr:col>0</xdr:col>
      <xdr:colOff>82550</xdr:colOff>
      <xdr:row>113</xdr:row>
      <xdr:rowOff>50800</xdr:rowOff>
    </xdr:from>
    <xdr:to>
      <xdr:col>0</xdr:col>
      <xdr:colOff>814070</xdr:colOff>
      <xdr:row>229</xdr:row>
      <xdr:rowOff>139700</xdr:rowOff>
    </xdr:to>
    <xdr:sp macro="" textlink="">
      <xdr:nvSpPr>
        <xdr:cNvPr id="16" name="Textfeld 15">
          <a:extLst>
            <a:ext uri="{FF2B5EF4-FFF2-40B4-BE49-F238E27FC236}">
              <a16:creationId xmlns:a16="http://schemas.microsoft.com/office/drawing/2014/main" id="{41A6091C-9496-3D42-AFF6-EB80786FB609}"/>
            </a:ext>
          </a:extLst>
        </xdr:cNvPr>
        <xdr:cNvSpPr txBox="1"/>
      </xdr:nvSpPr>
      <xdr:spPr>
        <a:xfrm rot="16200000">
          <a:off x="-9972040" y="30361890"/>
          <a:ext cx="20840700" cy="731520"/>
        </a:xfrm>
        <a:prstGeom prst="rect">
          <a:avLst/>
        </a:prstGeom>
        <a:solidFill>
          <a:srgbClr val="CEE74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de-DE" sz="2400" b="1"/>
            <a:t>Kreativphase</a:t>
          </a:r>
        </a:p>
      </xdr:txBody>
    </xdr:sp>
    <xdr:clientData/>
  </xdr:twoCellAnchor>
  <xdr:twoCellAnchor>
    <xdr:from>
      <xdr:col>0</xdr:col>
      <xdr:colOff>76200</xdr:colOff>
      <xdr:row>1</xdr:row>
      <xdr:rowOff>88900</xdr:rowOff>
    </xdr:from>
    <xdr:to>
      <xdr:col>0</xdr:col>
      <xdr:colOff>807720</xdr:colOff>
      <xdr:row>112</xdr:row>
      <xdr:rowOff>114300</xdr:rowOff>
    </xdr:to>
    <xdr:sp macro="" textlink="">
      <xdr:nvSpPr>
        <xdr:cNvPr id="17" name="Textfeld 16">
          <a:extLst>
            <a:ext uri="{FF2B5EF4-FFF2-40B4-BE49-F238E27FC236}">
              <a16:creationId xmlns:a16="http://schemas.microsoft.com/office/drawing/2014/main" id="{0DC5798D-BC75-0348-801B-764237E0A989}"/>
            </a:ext>
          </a:extLst>
        </xdr:cNvPr>
        <xdr:cNvSpPr txBox="1"/>
      </xdr:nvSpPr>
      <xdr:spPr>
        <a:xfrm rot="16200000">
          <a:off x="-9464040" y="9908540"/>
          <a:ext cx="19812000" cy="731520"/>
        </a:xfrm>
        <a:prstGeom prst="rect">
          <a:avLst/>
        </a:prstGeom>
        <a:solidFill>
          <a:srgbClr val="FEF445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de-DE" sz="2400" b="1"/>
            <a:t>Analysephase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1174751</xdr:colOff>
      <xdr:row>0</xdr:row>
      <xdr:rowOff>0</xdr:rowOff>
    </xdr:from>
    <xdr:to>
      <xdr:col>2</xdr:col>
      <xdr:colOff>4878917</xdr:colOff>
      <xdr:row>5</xdr:row>
      <xdr:rowOff>0</xdr:rowOff>
    </xdr:to>
    <xdr:sp macro="" textlink="">
      <xdr:nvSpPr>
        <xdr:cNvPr id="3" name="Pfeil nach rechts 2">
          <a:extLst>
            <a:ext uri="{FF2B5EF4-FFF2-40B4-BE49-F238E27FC236}">
              <a16:creationId xmlns:a16="http://schemas.microsoft.com/office/drawing/2014/main" id="{0BFBF99D-DA55-A345-8A6E-A28BBC481B9C}"/>
            </a:ext>
          </a:extLst>
        </xdr:cNvPr>
        <xdr:cNvSpPr/>
      </xdr:nvSpPr>
      <xdr:spPr>
        <a:xfrm flipH="1">
          <a:off x="11874501" y="0"/>
          <a:ext cx="3704166" cy="1989667"/>
        </a:xfrm>
        <a:prstGeom prst="rightArrow">
          <a:avLst/>
        </a:prstGeom>
        <a:solidFill>
          <a:srgbClr val="FEF445">
            <a:alpha val="44188"/>
          </a:srgb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DE" sz="1200">
              <a:solidFill>
                <a:schemeClr val="tx1"/>
              </a:solidFill>
            </a:rPr>
            <a:t>Beschreibe</a:t>
          </a:r>
          <a:r>
            <a:rPr lang="de-DE" sz="1200" baseline="0">
              <a:solidFill>
                <a:schemeClr val="tx1"/>
              </a:solidFill>
            </a:rPr>
            <a:t> deine Projektaufgabe:</a:t>
          </a:r>
          <a:br>
            <a:rPr lang="de-DE" sz="1200" baseline="0">
              <a:solidFill>
                <a:schemeClr val="tx1"/>
              </a:solidFill>
            </a:rPr>
          </a:br>
          <a:r>
            <a:rPr lang="de-DE" sz="1200" baseline="0">
              <a:solidFill>
                <a:schemeClr val="tx1"/>
              </a:solidFill>
            </a:rPr>
            <a:t>z.B: wie kann der Toaster verbessert werden?</a:t>
          </a:r>
          <a:br>
            <a:rPr lang="de-DE" sz="1200" baseline="0">
              <a:solidFill>
                <a:schemeClr val="tx1"/>
              </a:solidFill>
            </a:rPr>
          </a:br>
          <a:r>
            <a:rPr lang="de-DE" sz="1200" baseline="0">
              <a:solidFill>
                <a:schemeClr val="tx1"/>
              </a:solidFill>
            </a:rPr>
            <a:t>sammle hier deine Verbesserungsvorschläge</a:t>
          </a:r>
          <a:endParaRPr lang="de-DE" sz="1200">
            <a:solidFill>
              <a:schemeClr val="tx1"/>
            </a:solidFill>
          </a:endParaRPr>
        </a:p>
        <a:p>
          <a:pPr algn="l"/>
          <a:endParaRPr lang="de-DE" sz="1200">
            <a:solidFill>
              <a:schemeClr val="tx1"/>
            </a:solidFill>
          </a:endParaRPr>
        </a:p>
      </xdr:txBody>
    </xdr:sp>
    <xdr:clientData/>
  </xdr:twoCellAnchor>
  <xdr:twoCellAnchor>
    <xdr:from>
      <xdr:col>2</xdr:col>
      <xdr:colOff>1168399</xdr:colOff>
      <xdr:row>5</xdr:row>
      <xdr:rowOff>120650</xdr:rowOff>
    </xdr:from>
    <xdr:to>
      <xdr:col>2</xdr:col>
      <xdr:colOff>4296832</xdr:colOff>
      <xdr:row>16</xdr:row>
      <xdr:rowOff>63500</xdr:rowOff>
    </xdr:to>
    <xdr:sp macro="" textlink="">
      <xdr:nvSpPr>
        <xdr:cNvPr id="4" name="Pfeil nach rechts 3">
          <a:extLst>
            <a:ext uri="{FF2B5EF4-FFF2-40B4-BE49-F238E27FC236}">
              <a16:creationId xmlns:a16="http://schemas.microsoft.com/office/drawing/2014/main" id="{1E032EF5-96EE-7F47-927E-4B7AE0773C0C}"/>
            </a:ext>
          </a:extLst>
        </xdr:cNvPr>
        <xdr:cNvSpPr/>
      </xdr:nvSpPr>
      <xdr:spPr>
        <a:xfrm flipH="1">
          <a:off x="11868149" y="2110317"/>
          <a:ext cx="3128433" cy="2038350"/>
        </a:xfrm>
        <a:prstGeom prst="rightArrow">
          <a:avLst/>
        </a:prstGeom>
        <a:solidFill>
          <a:srgbClr val="FEF445">
            <a:alpha val="44188"/>
          </a:srgb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endParaRPr lang="de-DE" sz="1200">
            <a:solidFill>
              <a:schemeClr val="tx1"/>
            </a:solidFill>
          </a:endParaRPr>
        </a:p>
        <a:p>
          <a:endParaRPr lang="de-DE" sz="1200">
            <a:solidFill>
              <a:schemeClr val="tx1"/>
            </a:solidFill>
          </a:endParaRPr>
        </a:p>
        <a:p>
          <a:pPr algn="ctr"/>
          <a:r>
            <a:rPr lang="de-DE" sz="1200">
              <a:solidFill>
                <a:schemeClr val="tx1"/>
              </a:solidFill>
            </a:rPr>
            <a:t>leite mögliche Aufgaben daraus ab</a:t>
          </a:r>
        </a:p>
        <a:p>
          <a:pPr algn="l"/>
          <a:endParaRPr lang="de-DE" sz="1200">
            <a:solidFill>
              <a:schemeClr val="tx1"/>
            </a:solidFill>
          </a:endParaRPr>
        </a:p>
      </xdr:txBody>
    </xdr:sp>
    <xdr:clientData/>
  </xdr:twoCellAnchor>
  <xdr:twoCellAnchor>
    <xdr:from>
      <xdr:col>0</xdr:col>
      <xdr:colOff>21166</xdr:colOff>
      <xdr:row>0</xdr:row>
      <xdr:rowOff>31749</xdr:rowOff>
    </xdr:from>
    <xdr:to>
      <xdr:col>1</xdr:col>
      <xdr:colOff>52916</xdr:colOff>
      <xdr:row>0</xdr:row>
      <xdr:rowOff>264582</xdr:rowOff>
    </xdr:to>
    <xdr:sp macro="" textlink="">
      <xdr:nvSpPr>
        <xdr:cNvPr id="5" name="Abgerundetes Rechteck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950D4D5-08D0-0CAA-C122-9EF67BCEA9BA}"/>
            </a:ext>
          </a:extLst>
        </xdr:cNvPr>
        <xdr:cNvSpPr/>
      </xdr:nvSpPr>
      <xdr:spPr>
        <a:xfrm>
          <a:off x="21166" y="31749"/>
          <a:ext cx="804333" cy="232833"/>
        </a:xfrm>
        <a:prstGeom prst="roundRect">
          <a:avLst/>
        </a:prstGeom>
        <a:solidFill>
          <a:srgbClr val="DFDFD7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de-DE" sz="1100" b="1">
              <a:solidFill>
                <a:srgbClr val="FF0000"/>
              </a:solidFill>
            </a:rPr>
            <a:t>Übersicht</a:t>
          </a:r>
        </a:p>
        <a:p>
          <a:pPr algn="l"/>
          <a:endParaRPr lang="de-DE" sz="1100" b="1">
            <a:solidFill>
              <a:srgbClr val="FF0000"/>
            </a:solidFill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812800</xdr:colOff>
      <xdr:row>0</xdr:row>
      <xdr:rowOff>254000</xdr:rowOff>
    </xdr:from>
    <xdr:to>
      <xdr:col>17</xdr:col>
      <xdr:colOff>101600</xdr:colOff>
      <xdr:row>13</xdr:row>
      <xdr:rowOff>0</xdr:rowOff>
    </xdr:to>
    <xdr:sp macro="" textlink="">
      <xdr:nvSpPr>
        <xdr:cNvPr id="3" name="Textfeld 2">
          <a:extLst>
            <a:ext uri="{FF2B5EF4-FFF2-40B4-BE49-F238E27FC236}">
              <a16:creationId xmlns:a16="http://schemas.microsoft.com/office/drawing/2014/main" id="{7C157F17-4A9D-45FD-634B-4459EE316EE6}"/>
            </a:ext>
          </a:extLst>
        </xdr:cNvPr>
        <xdr:cNvSpPr txBox="1"/>
      </xdr:nvSpPr>
      <xdr:spPr>
        <a:xfrm>
          <a:off x="17792700" y="254000"/>
          <a:ext cx="4241800" cy="32893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de-DE" sz="1100"/>
        </a:p>
        <a:p>
          <a:r>
            <a:rPr lang="de-DE" sz="1100"/>
            <a:t>Nach</a:t>
          </a:r>
          <a:r>
            <a:rPr lang="de-DE" sz="1100" baseline="0"/>
            <a:t> Ausfüllen der Spalten A bis F wird in Spalte G automatische die Nomenklatur erstellt</a:t>
          </a:r>
          <a:endParaRPr lang="de-DE" sz="1100"/>
        </a:p>
        <a:p>
          <a:endParaRPr lang="de-DE" sz="1100"/>
        </a:p>
        <a:p>
          <a:endParaRPr lang="de-DE" sz="1100"/>
        </a:p>
        <a:p>
          <a:r>
            <a:rPr lang="de-DE" sz="1100"/>
            <a:t>Nomenklatur der Nr.</a:t>
          </a:r>
          <a:br>
            <a:rPr lang="de-DE" sz="1100"/>
          </a:br>
          <a:r>
            <a:rPr lang="de-DE" sz="1100"/>
            <a:t>jjmmdd_hhmm_BAn_Nr</a:t>
          </a:r>
        </a:p>
        <a:p>
          <a:endParaRPr lang="de-DE" sz="1100"/>
        </a:p>
        <a:p>
          <a:r>
            <a:rPr lang="de-DE" sz="1100"/>
            <a:t>jjmmdd</a:t>
          </a:r>
          <a:r>
            <a:rPr lang="de-DE" sz="1100" baseline="0"/>
            <a:t> - Jahr, Monat und Tag</a:t>
          </a:r>
        </a:p>
        <a:p>
          <a:r>
            <a:rPr lang="de-DE" sz="1100" baseline="0"/>
            <a:t>hhmm - Stunde und Minte der Idee</a:t>
          </a:r>
        </a:p>
        <a:p>
          <a:r>
            <a:rPr lang="de-DE" sz="1100" baseline="0"/>
            <a:t>B- Braindump Idee</a:t>
          </a:r>
        </a:p>
        <a:p>
          <a:r>
            <a:rPr lang="de-DE" sz="1100" baseline="0"/>
            <a:t>NK. Namenskürzel </a:t>
          </a:r>
        </a:p>
        <a:p>
          <a:endParaRPr lang="de-DE" sz="1100"/>
        </a:p>
        <a:p>
          <a:r>
            <a:rPr lang="de-DE" sz="1100"/>
            <a:t>Beispiel: Rober Adunka hat am 29.04.2025 umd 13 Uhr diese</a:t>
          </a:r>
          <a:r>
            <a:rPr lang="de-DE" sz="1100" baseline="0"/>
            <a:t> Idee gehabt bem Punkt Braindump zur ersten Aufgabenstellung</a:t>
          </a:r>
        </a:p>
        <a:p>
          <a:endParaRPr lang="de-DE" sz="1100" baseline="0"/>
        </a:p>
        <a:p>
          <a:r>
            <a:rPr lang="de-DE" sz="1100" baseline="0"/>
            <a:t>250429_1300_BA1_RA</a:t>
          </a:r>
          <a:endParaRPr lang="de-DE" sz="1100"/>
        </a:p>
      </xdr:txBody>
    </xdr:sp>
    <xdr:clientData/>
  </xdr:twoCellAnchor>
  <xdr:twoCellAnchor>
    <xdr:from>
      <xdr:col>7</xdr:col>
      <xdr:colOff>647700</xdr:colOff>
      <xdr:row>1</xdr:row>
      <xdr:rowOff>368300</xdr:rowOff>
    </xdr:from>
    <xdr:to>
      <xdr:col>11</xdr:col>
      <xdr:colOff>203200</xdr:colOff>
      <xdr:row>15</xdr:row>
      <xdr:rowOff>88900</xdr:rowOff>
    </xdr:to>
    <xdr:sp macro="" textlink="">
      <xdr:nvSpPr>
        <xdr:cNvPr id="4" name="Pfeil nach rechts 3">
          <a:extLst>
            <a:ext uri="{FF2B5EF4-FFF2-40B4-BE49-F238E27FC236}">
              <a16:creationId xmlns:a16="http://schemas.microsoft.com/office/drawing/2014/main" id="{CA0ACB74-574A-434C-B630-A4183C3C7208}"/>
            </a:ext>
          </a:extLst>
        </xdr:cNvPr>
        <xdr:cNvSpPr/>
      </xdr:nvSpPr>
      <xdr:spPr>
        <a:xfrm flipH="1">
          <a:off x="14325600" y="901700"/>
          <a:ext cx="2857500" cy="3136900"/>
        </a:xfrm>
        <a:prstGeom prst="rightArrow">
          <a:avLst/>
        </a:prstGeom>
        <a:solidFill>
          <a:srgbClr val="FEF445">
            <a:alpha val="44188"/>
          </a:srgb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DE" sz="1200">
              <a:solidFill>
                <a:schemeClr val="tx1"/>
              </a:solidFill>
            </a:rPr>
            <a:t>Mache eine Brainstromingliste</a:t>
          </a:r>
          <a:r>
            <a:rPr lang="de-DE" sz="1200" baseline="0">
              <a:solidFill>
                <a:schemeClr val="tx1"/>
              </a:solidFill>
            </a:rPr>
            <a:t> mit den ersten Idden </a:t>
          </a:r>
          <a:endParaRPr lang="de-DE" sz="1200">
            <a:solidFill>
              <a:schemeClr val="tx1"/>
            </a:solidFill>
          </a:endParaRPr>
        </a:p>
        <a:p>
          <a:pPr algn="l"/>
          <a:endParaRPr lang="de-DE" sz="1200">
            <a:solidFill>
              <a:schemeClr val="tx1"/>
            </a:solidFill>
          </a:endParaRP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804333</xdr:colOff>
      <xdr:row>0</xdr:row>
      <xdr:rowOff>232833</xdr:rowOff>
    </xdr:to>
    <xdr:sp macro="" textlink="">
      <xdr:nvSpPr>
        <xdr:cNvPr id="2" name="Abgerundetes Rechteck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A1FF841-0402-7F45-9B63-5AFE34204145}"/>
            </a:ext>
          </a:extLst>
        </xdr:cNvPr>
        <xdr:cNvSpPr/>
      </xdr:nvSpPr>
      <xdr:spPr>
        <a:xfrm>
          <a:off x="0" y="0"/>
          <a:ext cx="804333" cy="232833"/>
        </a:xfrm>
        <a:prstGeom prst="roundRect">
          <a:avLst/>
        </a:prstGeom>
        <a:solidFill>
          <a:srgbClr val="DFDFD7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de-DE" sz="1100" b="1">
              <a:solidFill>
                <a:srgbClr val="FF0000"/>
              </a:solidFill>
            </a:rPr>
            <a:t>Übersicht</a:t>
          </a:r>
        </a:p>
        <a:p>
          <a:pPr algn="l"/>
          <a:endParaRPr lang="de-DE" sz="1100" b="1">
            <a:solidFill>
              <a:srgbClr val="FF0000"/>
            </a:solidFill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663638</xdr:colOff>
      <xdr:row>0</xdr:row>
      <xdr:rowOff>0</xdr:rowOff>
    </xdr:from>
    <xdr:to>
      <xdr:col>19</xdr:col>
      <xdr:colOff>745574</xdr:colOff>
      <xdr:row>26</xdr:row>
      <xdr:rowOff>152400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F7661DD2-729B-248F-5BEC-C249B2F21A5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-164" r="16831"/>
        <a:stretch/>
      </xdr:blipFill>
      <xdr:spPr>
        <a:xfrm>
          <a:off x="18900838" y="0"/>
          <a:ext cx="7511436" cy="5067300"/>
        </a:xfrm>
        <a:prstGeom prst="rect">
          <a:avLst/>
        </a:prstGeom>
      </xdr:spPr>
    </xdr:pic>
    <xdr:clientData/>
  </xdr:twoCellAnchor>
  <xdr:twoCellAnchor>
    <xdr:from>
      <xdr:col>5</xdr:col>
      <xdr:colOff>482600</xdr:colOff>
      <xdr:row>2</xdr:row>
      <xdr:rowOff>76200</xdr:rowOff>
    </xdr:from>
    <xdr:to>
      <xdr:col>9</xdr:col>
      <xdr:colOff>38100</xdr:colOff>
      <xdr:row>19</xdr:row>
      <xdr:rowOff>12700</xdr:rowOff>
    </xdr:to>
    <xdr:sp macro="" textlink="">
      <xdr:nvSpPr>
        <xdr:cNvPr id="5" name="Pfeil nach rechts 4">
          <a:extLst>
            <a:ext uri="{FF2B5EF4-FFF2-40B4-BE49-F238E27FC236}">
              <a16:creationId xmlns:a16="http://schemas.microsoft.com/office/drawing/2014/main" id="{9E83EEA2-C458-A341-9924-7FF4064BC18D}"/>
            </a:ext>
          </a:extLst>
        </xdr:cNvPr>
        <xdr:cNvSpPr/>
      </xdr:nvSpPr>
      <xdr:spPr>
        <a:xfrm flipH="1">
          <a:off x="14592300" y="711200"/>
          <a:ext cx="2857500" cy="3136900"/>
        </a:xfrm>
        <a:prstGeom prst="rightArrow">
          <a:avLst/>
        </a:prstGeom>
        <a:solidFill>
          <a:srgbClr val="FEF445">
            <a:alpha val="44188"/>
          </a:srgb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DE" sz="1200">
              <a:solidFill>
                <a:schemeClr val="tx1"/>
              </a:solidFill>
            </a:rPr>
            <a:t>Beschreibe die Idealität deines Systmes als Gleichug und beschreibe das System als ideales technisches</a:t>
          </a:r>
          <a:r>
            <a:rPr lang="de-DE" sz="1200" baseline="0">
              <a:solidFill>
                <a:schemeClr val="tx1"/>
              </a:solidFill>
            </a:rPr>
            <a:t> System, extrahiere Aufgaben daraus</a:t>
          </a:r>
          <a:endParaRPr lang="de-DE" sz="1200">
            <a:solidFill>
              <a:schemeClr val="tx1"/>
            </a:solidFill>
          </a:endParaRPr>
        </a:p>
        <a:p>
          <a:pPr algn="l"/>
          <a:endParaRPr lang="de-DE" sz="1200">
            <a:solidFill>
              <a:schemeClr val="tx1"/>
            </a:solidFill>
          </a:endParaRPr>
        </a:p>
      </xdr:txBody>
    </xdr:sp>
    <xdr:clientData/>
  </xdr:twoCellAnchor>
  <xdr:twoCellAnchor>
    <xdr:from>
      <xdr:col>6</xdr:col>
      <xdr:colOff>76200</xdr:colOff>
      <xdr:row>19</xdr:row>
      <xdr:rowOff>0</xdr:rowOff>
    </xdr:from>
    <xdr:to>
      <xdr:col>9</xdr:col>
      <xdr:colOff>241300</xdr:colOff>
      <xdr:row>25</xdr:row>
      <xdr:rowOff>76200</xdr:rowOff>
    </xdr:to>
    <xdr:sp macro="" textlink="">
      <xdr:nvSpPr>
        <xdr:cNvPr id="3" name="Textfeld 2">
          <a:extLst>
            <a:ext uri="{FF2B5EF4-FFF2-40B4-BE49-F238E27FC236}">
              <a16:creationId xmlns:a16="http://schemas.microsoft.com/office/drawing/2014/main" id="{A6A11F1E-E226-EBAF-5E9B-7D8033CE244C}"/>
            </a:ext>
          </a:extLst>
        </xdr:cNvPr>
        <xdr:cNvSpPr txBox="1"/>
      </xdr:nvSpPr>
      <xdr:spPr>
        <a:xfrm>
          <a:off x="16116300" y="3835400"/>
          <a:ext cx="2641600" cy="11430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DE" sz="1100"/>
            <a:t>Die</a:t>
          </a:r>
        </a:p>
        <a:p>
          <a:r>
            <a:rPr lang="de-DE" sz="1100"/>
            <a:t>Nomenkatur für Aufgaben aus lder ideleaität</a:t>
          </a:r>
          <a:r>
            <a:rPr lang="de-DE" sz="1100" baseline="0"/>
            <a:t> ist</a:t>
          </a:r>
          <a:br>
            <a:rPr lang="de-DE" sz="1100" baseline="0"/>
          </a:br>
          <a:r>
            <a:rPr lang="de-DE" sz="1100" baseline="0"/>
            <a:t>AIn</a:t>
          </a:r>
          <a:endParaRPr lang="de-DE" sz="1100"/>
        </a:p>
      </xdr:txBody>
    </xdr:sp>
    <xdr:clientData/>
  </xdr:twoCellAnchor>
  <xdr:twoCellAnchor>
    <xdr:from>
      <xdr:col>4</xdr:col>
      <xdr:colOff>0</xdr:colOff>
      <xdr:row>0</xdr:row>
      <xdr:rowOff>0</xdr:rowOff>
    </xdr:from>
    <xdr:to>
      <xdr:col>4</xdr:col>
      <xdr:colOff>804333</xdr:colOff>
      <xdr:row>0</xdr:row>
      <xdr:rowOff>232833</xdr:rowOff>
    </xdr:to>
    <xdr:sp macro="" textlink="">
      <xdr:nvSpPr>
        <xdr:cNvPr id="4" name="Abgerundetes Rechteck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8C226B6-1554-B442-83FE-BAF99D8FBAC2}"/>
            </a:ext>
          </a:extLst>
        </xdr:cNvPr>
        <xdr:cNvSpPr/>
      </xdr:nvSpPr>
      <xdr:spPr>
        <a:xfrm>
          <a:off x="9283700" y="0"/>
          <a:ext cx="804333" cy="232833"/>
        </a:xfrm>
        <a:prstGeom prst="roundRect">
          <a:avLst/>
        </a:prstGeom>
        <a:solidFill>
          <a:srgbClr val="DFDFD7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de-DE" sz="1100" b="1">
              <a:solidFill>
                <a:srgbClr val="FF0000"/>
              </a:solidFill>
            </a:rPr>
            <a:t>Übersicht</a:t>
          </a:r>
        </a:p>
        <a:p>
          <a:pPr algn="l"/>
          <a:endParaRPr lang="de-DE" sz="11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50800</xdr:colOff>
      <xdr:row>0</xdr:row>
      <xdr:rowOff>38101</xdr:rowOff>
    </xdr:from>
    <xdr:to>
      <xdr:col>0</xdr:col>
      <xdr:colOff>855133</xdr:colOff>
      <xdr:row>1</xdr:row>
      <xdr:rowOff>1</xdr:rowOff>
    </xdr:to>
    <xdr:sp macro="" textlink="">
      <xdr:nvSpPr>
        <xdr:cNvPr id="7" name="Abgerundetes Rechteck 6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92E0190-8E6A-2042-A995-12F8F5690DA3}"/>
            </a:ext>
          </a:extLst>
        </xdr:cNvPr>
        <xdr:cNvSpPr/>
      </xdr:nvSpPr>
      <xdr:spPr>
        <a:xfrm>
          <a:off x="50800" y="38101"/>
          <a:ext cx="804333" cy="228600"/>
        </a:xfrm>
        <a:prstGeom prst="roundRect">
          <a:avLst/>
        </a:prstGeom>
        <a:solidFill>
          <a:srgbClr val="DFDFD7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de-DE" sz="1100" b="1">
              <a:solidFill>
                <a:srgbClr val="FF0000"/>
              </a:solidFill>
            </a:rPr>
            <a:t>Übersicht</a:t>
          </a:r>
        </a:p>
        <a:p>
          <a:pPr algn="l"/>
          <a:endParaRPr lang="de-DE" sz="1100" b="1">
            <a:solidFill>
              <a:srgbClr val="FF0000"/>
            </a:solidFill>
          </a:endParaRP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812800</xdr:colOff>
      <xdr:row>1</xdr:row>
      <xdr:rowOff>254000</xdr:rowOff>
    </xdr:from>
    <xdr:to>
      <xdr:col>17</xdr:col>
      <xdr:colOff>101600</xdr:colOff>
      <xdr:row>14</xdr:row>
      <xdr:rowOff>0</xdr:rowOff>
    </xdr:to>
    <xdr:sp macro="" textlink="">
      <xdr:nvSpPr>
        <xdr:cNvPr id="5" name="Textfeld 4">
          <a:extLst>
            <a:ext uri="{FF2B5EF4-FFF2-40B4-BE49-F238E27FC236}">
              <a16:creationId xmlns:a16="http://schemas.microsoft.com/office/drawing/2014/main" id="{F5FF3D66-AFC5-2443-AD38-E4C4C42E4A96}"/>
            </a:ext>
          </a:extLst>
        </xdr:cNvPr>
        <xdr:cNvSpPr txBox="1"/>
      </xdr:nvSpPr>
      <xdr:spPr>
        <a:xfrm>
          <a:off x="17792700" y="254000"/>
          <a:ext cx="4241800" cy="32893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de-DE" sz="1100"/>
        </a:p>
        <a:p>
          <a:r>
            <a:rPr lang="de-DE" sz="1100"/>
            <a:t>Nach</a:t>
          </a:r>
          <a:r>
            <a:rPr lang="de-DE" sz="1100" baseline="0"/>
            <a:t> Ausfüllen der Spalten A bis F wird in Spalte G automatische die Nomenklatur erstellt</a:t>
          </a:r>
          <a:endParaRPr lang="de-DE" sz="1100"/>
        </a:p>
        <a:p>
          <a:endParaRPr lang="de-DE" sz="1100"/>
        </a:p>
        <a:p>
          <a:endParaRPr lang="de-DE" sz="1100"/>
        </a:p>
        <a:p>
          <a:r>
            <a:rPr lang="de-DE" sz="1100"/>
            <a:t>Nomenklatur der Nr.</a:t>
          </a:r>
          <a:br>
            <a:rPr lang="de-DE" sz="1100"/>
          </a:br>
          <a:r>
            <a:rPr lang="de-DE" sz="1100"/>
            <a:t>jjmmdd_hhmm_BAn_Nr</a:t>
          </a:r>
        </a:p>
        <a:p>
          <a:endParaRPr lang="de-DE" sz="1100"/>
        </a:p>
        <a:p>
          <a:r>
            <a:rPr lang="de-DE" sz="1100"/>
            <a:t>jjmmdd</a:t>
          </a:r>
          <a:r>
            <a:rPr lang="de-DE" sz="1100" baseline="0"/>
            <a:t> - Jahr, Monat und Tag</a:t>
          </a:r>
        </a:p>
        <a:p>
          <a:r>
            <a:rPr lang="de-DE" sz="1100" baseline="0"/>
            <a:t>hhmm - Stunde und Minute der Idee</a:t>
          </a:r>
        </a:p>
        <a:p>
          <a:r>
            <a:rPr lang="de-DE" sz="1100" baseline="0"/>
            <a:t>B- Braindump Idee</a:t>
          </a:r>
        </a:p>
        <a:p>
          <a:r>
            <a:rPr lang="de-DE" sz="1100" baseline="0"/>
            <a:t>NK. Namenskürzel </a:t>
          </a:r>
        </a:p>
        <a:p>
          <a:endParaRPr lang="de-DE" sz="1100"/>
        </a:p>
        <a:p>
          <a:r>
            <a:rPr lang="de-DE" sz="1100"/>
            <a:t>Beispiel: Rober Adunka hat am 29.04.2025 umd 13 Uhr diese</a:t>
          </a:r>
          <a:r>
            <a:rPr lang="de-DE" sz="1100" baseline="0"/>
            <a:t> Idee gehabt bem Punkt Braindump zur ersten Aufgabenstellung</a:t>
          </a:r>
        </a:p>
        <a:p>
          <a:endParaRPr lang="de-DE" sz="1100" baseline="0"/>
        </a:p>
        <a:p>
          <a:r>
            <a:rPr lang="de-DE" sz="1100" baseline="0"/>
            <a:t>250429_1300_BA1_RA</a:t>
          </a:r>
          <a:endParaRPr lang="de-DE" sz="1100"/>
        </a:p>
      </xdr:txBody>
    </xdr:sp>
    <xdr:clientData/>
  </xdr:twoCellAnchor>
  <xdr:twoCellAnchor>
    <xdr:from>
      <xdr:col>7</xdr:col>
      <xdr:colOff>546100</xdr:colOff>
      <xdr:row>2</xdr:row>
      <xdr:rowOff>127000</xdr:rowOff>
    </xdr:from>
    <xdr:to>
      <xdr:col>11</xdr:col>
      <xdr:colOff>101600</xdr:colOff>
      <xdr:row>15</xdr:row>
      <xdr:rowOff>50800</xdr:rowOff>
    </xdr:to>
    <xdr:sp macro="" textlink="">
      <xdr:nvSpPr>
        <xdr:cNvPr id="6" name="Pfeil nach rechts 5">
          <a:extLst>
            <a:ext uri="{FF2B5EF4-FFF2-40B4-BE49-F238E27FC236}">
              <a16:creationId xmlns:a16="http://schemas.microsoft.com/office/drawing/2014/main" id="{05673CC2-AB44-F44D-80D8-05868C5D4B93}"/>
            </a:ext>
          </a:extLst>
        </xdr:cNvPr>
        <xdr:cNvSpPr/>
      </xdr:nvSpPr>
      <xdr:spPr>
        <a:xfrm flipH="1">
          <a:off x="14224000" y="660400"/>
          <a:ext cx="2857500" cy="3136900"/>
        </a:xfrm>
        <a:prstGeom prst="rightArrow">
          <a:avLst/>
        </a:prstGeom>
        <a:solidFill>
          <a:srgbClr val="FEF445">
            <a:alpha val="44188"/>
          </a:srgb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DE" sz="1200">
              <a:solidFill>
                <a:schemeClr val="tx1"/>
              </a:solidFill>
            </a:rPr>
            <a:t>Mache eine Brainstromingliste</a:t>
          </a:r>
          <a:r>
            <a:rPr lang="de-DE" sz="1200" baseline="0">
              <a:solidFill>
                <a:schemeClr val="tx1"/>
              </a:solidFill>
            </a:rPr>
            <a:t> mit den ersten Idden </a:t>
          </a:r>
          <a:endParaRPr lang="de-DE" sz="1200">
            <a:solidFill>
              <a:schemeClr val="tx1"/>
            </a:solidFill>
          </a:endParaRPr>
        </a:p>
        <a:p>
          <a:pPr algn="l"/>
          <a:endParaRPr lang="de-DE" sz="1200">
            <a:solidFill>
              <a:schemeClr val="tx1"/>
            </a:solidFill>
          </a:endParaRPr>
        </a:p>
      </xdr:txBody>
    </xdr:sp>
    <xdr:clientData/>
  </xdr:twoCellAnchor>
  <xdr:twoCellAnchor>
    <xdr:from>
      <xdr:col>0</xdr:col>
      <xdr:colOff>0</xdr:colOff>
      <xdr:row>0</xdr:row>
      <xdr:rowOff>25400</xdr:rowOff>
    </xdr:from>
    <xdr:to>
      <xdr:col>0</xdr:col>
      <xdr:colOff>804333</xdr:colOff>
      <xdr:row>1</xdr:row>
      <xdr:rowOff>67733</xdr:rowOff>
    </xdr:to>
    <xdr:sp macro="" textlink="">
      <xdr:nvSpPr>
        <xdr:cNvPr id="2" name="Abgerundetes Rechteck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BD6A3D4-926D-4847-AC48-DE947437C710}"/>
            </a:ext>
          </a:extLst>
        </xdr:cNvPr>
        <xdr:cNvSpPr/>
      </xdr:nvSpPr>
      <xdr:spPr>
        <a:xfrm>
          <a:off x="0" y="25400"/>
          <a:ext cx="804333" cy="232833"/>
        </a:xfrm>
        <a:prstGeom prst="roundRect">
          <a:avLst/>
        </a:prstGeom>
        <a:solidFill>
          <a:srgbClr val="DFDFD7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de-DE" sz="1100" b="1">
              <a:solidFill>
                <a:srgbClr val="FF0000"/>
              </a:solidFill>
            </a:rPr>
            <a:t>Übersicht</a:t>
          </a:r>
        </a:p>
        <a:p>
          <a:pPr algn="l"/>
          <a:endParaRPr lang="de-DE" sz="1100" b="1">
            <a:solidFill>
              <a:srgbClr val="FF0000"/>
            </a:solidFill>
          </a:endParaRP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812800</xdr:colOff>
      <xdr:row>0</xdr:row>
      <xdr:rowOff>254000</xdr:rowOff>
    </xdr:from>
    <xdr:to>
      <xdr:col>18</xdr:col>
      <xdr:colOff>101600</xdr:colOff>
      <xdr:row>13</xdr:row>
      <xdr:rowOff>0</xdr:rowOff>
    </xdr:to>
    <xdr:sp macro="" textlink="">
      <xdr:nvSpPr>
        <xdr:cNvPr id="2" name="Textfeld 1">
          <a:extLst>
            <a:ext uri="{FF2B5EF4-FFF2-40B4-BE49-F238E27FC236}">
              <a16:creationId xmlns:a16="http://schemas.microsoft.com/office/drawing/2014/main" id="{835BFB82-4027-804D-90BF-EF5C7F0F2CC3}"/>
            </a:ext>
          </a:extLst>
        </xdr:cNvPr>
        <xdr:cNvSpPr txBox="1"/>
      </xdr:nvSpPr>
      <xdr:spPr>
        <a:xfrm>
          <a:off x="16967200" y="254000"/>
          <a:ext cx="4241800" cy="32893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de-DE" sz="1100"/>
        </a:p>
        <a:p>
          <a:r>
            <a:rPr lang="de-DE" sz="1100"/>
            <a:t>Nach</a:t>
          </a:r>
          <a:r>
            <a:rPr lang="de-DE" sz="1100" baseline="0"/>
            <a:t> Ausfüllen der Spalten A bis F wird in Spalte G automatische die Nomenklatur erstellt</a:t>
          </a:r>
          <a:endParaRPr lang="de-DE" sz="1100"/>
        </a:p>
        <a:p>
          <a:endParaRPr lang="de-DE" sz="1100"/>
        </a:p>
        <a:p>
          <a:endParaRPr lang="de-DE" sz="1100"/>
        </a:p>
        <a:p>
          <a:r>
            <a:rPr lang="de-DE" sz="1100"/>
            <a:t>Nomenklatur der Nr.</a:t>
          </a:r>
          <a:br>
            <a:rPr lang="de-DE" sz="1100"/>
          </a:br>
          <a:r>
            <a:rPr lang="de-DE" sz="1100"/>
            <a:t>jjmmdd_hhmm_BAn_Nr</a:t>
          </a:r>
        </a:p>
        <a:p>
          <a:endParaRPr lang="de-DE" sz="1100"/>
        </a:p>
        <a:p>
          <a:r>
            <a:rPr lang="de-DE" sz="1100"/>
            <a:t>jjmmdd</a:t>
          </a:r>
          <a:r>
            <a:rPr lang="de-DE" sz="1100" baseline="0"/>
            <a:t> - Jahr, Monat und Tag</a:t>
          </a:r>
        </a:p>
        <a:p>
          <a:r>
            <a:rPr lang="de-DE" sz="1100" baseline="0"/>
            <a:t>hhmm - Stunde und Minte der Idee</a:t>
          </a:r>
        </a:p>
        <a:p>
          <a:r>
            <a:rPr lang="de-DE" sz="1100" baseline="0"/>
            <a:t>B- Braindump Idee</a:t>
          </a:r>
        </a:p>
        <a:p>
          <a:r>
            <a:rPr lang="de-DE" sz="1100" baseline="0"/>
            <a:t>NK. Namenskürzel </a:t>
          </a:r>
        </a:p>
        <a:p>
          <a:endParaRPr lang="de-DE" sz="1100"/>
        </a:p>
        <a:p>
          <a:r>
            <a:rPr lang="de-DE" sz="1100"/>
            <a:t>Beispiel: Rober Adunka hat am 29.04.2025 umd 13 Uhr diese</a:t>
          </a:r>
          <a:r>
            <a:rPr lang="de-DE" sz="1100" baseline="0"/>
            <a:t> Idee gehabt bem Punkt Braindump zur ersten Aufgabenstellung</a:t>
          </a:r>
        </a:p>
        <a:p>
          <a:endParaRPr lang="de-DE" sz="1100" baseline="0"/>
        </a:p>
        <a:p>
          <a:r>
            <a:rPr lang="de-DE" sz="1100" baseline="0"/>
            <a:t>250429_1300_BA1_RA</a:t>
          </a:r>
          <a:endParaRPr lang="de-DE" sz="1100"/>
        </a:p>
      </xdr:txBody>
    </xdr:sp>
    <xdr:clientData/>
  </xdr:twoCellAnchor>
  <xdr:twoCellAnchor>
    <xdr:from>
      <xdr:col>7</xdr:col>
      <xdr:colOff>1600200</xdr:colOff>
      <xdr:row>3</xdr:row>
      <xdr:rowOff>660400</xdr:rowOff>
    </xdr:from>
    <xdr:to>
      <xdr:col>7</xdr:col>
      <xdr:colOff>4826000</xdr:colOff>
      <xdr:row>5</xdr:row>
      <xdr:rowOff>901700</xdr:rowOff>
    </xdr:to>
    <xdr:sp macro="" textlink="">
      <xdr:nvSpPr>
        <xdr:cNvPr id="3" name="Pfeil nach rechts 2">
          <a:extLst>
            <a:ext uri="{FF2B5EF4-FFF2-40B4-BE49-F238E27FC236}">
              <a16:creationId xmlns:a16="http://schemas.microsoft.com/office/drawing/2014/main" id="{E1E3984F-1F06-374E-BDF5-675F8A144520}"/>
            </a:ext>
          </a:extLst>
        </xdr:cNvPr>
        <xdr:cNvSpPr/>
      </xdr:nvSpPr>
      <xdr:spPr>
        <a:xfrm flipH="1">
          <a:off x="12636500" y="1384300"/>
          <a:ext cx="3225800" cy="2349500"/>
        </a:xfrm>
        <a:prstGeom prst="rightArrow">
          <a:avLst/>
        </a:prstGeom>
        <a:solidFill>
          <a:srgbClr val="FEF445">
            <a:alpha val="44188"/>
          </a:srgb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DE" sz="1200">
              <a:solidFill>
                <a:schemeClr val="tx1"/>
              </a:solidFill>
            </a:rPr>
            <a:t>Führe mit deinem System das 9-Felder denken durch und extrahiere Aufgaben</a:t>
          </a:r>
          <a:r>
            <a:rPr lang="de-DE" sz="1200" baseline="0">
              <a:solidFill>
                <a:schemeClr val="tx1"/>
              </a:solidFill>
            </a:rPr>
            <a:t> aus dem Raum zwschen System Gegenwart hin zum System Zukunft</a:t>
          </a:r>
        </a:p>
        <a:p>
          <a:endParaRPr lang="de-DE" sz="1200">
            <a:solidFill>
              <a:schemeClr val="tx1"/>
            </a:solidFill>
          </a:endParaRPr>
        </a:p>
        <a:p>
          <a:pPr algn="l"/>
          <a:endParaRPr lang="de-DE" sz="1200">
            <a:solidFill>
              <a:schemeClr val="tx1"/>
            </a:solidFill>
          </a:endParaRP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804333</xdr:colOff>
      <xdr:row>1</xdr:row>
      <xdr:rowOff>38100</xdr:rowOff>
    </xdr:to>
    <xdr:sp macro="" textlink="">
      <xdr:nvSpPr>
        <xdr:cNvPr id="6" name="Abgerundetes Rechteck 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754A4CD-8A55-0B44-8B71-EB03EE9669CE}"/>
            </a:ext>
          </a:extLst>
        </xdr:cNvPr>
        <xdr:cNvSpPr/>
      </xdr:nvSpPr>
      <xdr:spPr>
        <a:xfrm>
          <a:off x="0" y="0"/>
          <a:ext cx="804333" cy="228600"/>
        </a:xfrm>
        <a:prstGeom prst="roundRect">
          <a:avLst/>
        </a:prstGeom>
        <a:solidFill>
          <a:srgbClr val="DFDFD7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de-DE" sz="1100" b="1">
              <a:solidFill>
                <a:srgbClr val="FF0000"/>
              </a:solidFill>
            </a:rPr>
            <a:t>Übersicht</a:t>
          </a:r>
        </a:p>
        <a:p>
          <a:pPr algn="l"/>
          <a:endParaRPr lang="de-DE" sz="1100" b="1">
            <a:solidFill>
              <a:srgbClr val="FF0000"/>
            </a:solidFill>
          </a:endParaRP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812800</xdr:colOff>
      <xdr:row>1</xdr:row>
      <xdr:rowOff>254000</xdr:rowOff>
    </xdr:from>
    <xdr:to>
      <xdr:col>18</xdr:col>
      <xdr:colOff>101600</xdr:colOff>
      <xdr:row>14</xdr:row>
      <xdr:rowOff>0</xdr:rowOff>
    </xdr:to>
    <xdr:sp macro="" textlink="">
      <xdr:nvSpPr>
        <xdr:cNvPr id="2" name="Textfeld 1">
          <a:extLst>
            <a:ext uri="{FF2B5EF4-FFF2-40B4-BE49-F238E27FC236}">
              <a16:creationId xmlns:a16="http://schemas.microsoft.com/office/drawing/2014/main" id="{03365B7F-2434-4442-BE8D-52CA6FD27F8E}"/>
            </a:ext>
          </a:extLst>
        </xdr:cNvPr>
        <xdr:cNvSpPr txBox="1"/>
      </xdr:nvSpPr>
      <xdr:spPr>
        <a:xfrm>
          <a:off x="16967200" y="254000"/>
          <a:ext cx="4241800" cy="32893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de-DE" sz="1100"/>
        </a:p>
        <a:p>
          <a:r>
            <a:rPr lang="de-DE" sz="1100"/>
            <a:t>Nach</a:t>
          </a:r>
          <a:r>
            <a:rPr lang="de-DE" sz="1100" baseline="0"/>
            <a:t> Ausfüllen der Spalten A bis F wird in Spalte G automatische die Nomenklatur erstellt</a:t>
          </a:r>
          <a:endParaRPr lang="de-DE" sz="1100"/>
        </a:p>
        <a:p>
          <a:endParaRPr lang="de-DE" sz="1100"/>
        </a:p>
        <a:p>
          <a:endParaRPr lang="de-DE" sz="1100"/>
        </a:p>
        <a:p>
          <a:r>
            <a:rPr lang="de-DE" sz="1100"/>
            <a:t>Nomenklatur der Nr.</a:t>
          </a:r>
          <a:br>
            <a:rPr lang="de-DE" sz="1100"/>
          </a:br>
          <a:r>
            <a:rPr lang="de-DE" sz="1100"/>
            <a:t>jjmmdd_hhmm_BAn_Nr</a:t>
          </a:r>
        </a:p>
        <a:p>
          <a:endParaRPr lang="de-DE" sz="1100"/>
        </a:p>
        <a:p>
          <a:r>
            <a:rPr lang="de-DE" sz="1100"/>
            <a:t>jjmmdd</a:t>
          </a:r>
          <a:r>
            <a:rPr lang="de-DE" sz="1100" baseline="0"/>
            <a:t> - Jahr, Monat und Tag</a:t>
          </a:r>
        </a:p>
        <a:p>
          <a:r>
            <a:rPr lang="de-DE" sz="1100" baseline="0"/>
            <a:t>hhmm - Stunde und Minte der Idee</a:t>
          </a:r>
        </a:p>
        <a:p>
          <a:r>
            <a:rPr lang="de-DE" sz="1100" baseline="0"/>
            <a:t>B- Braindump Idee</a:t>
          </a:r>
        </a:p>
        <a:p>
          <a:r>
            <a:rPr lang="de-DE" sz="1100" baseline="0"/>
            <a:t>NK. Namenskürzel </a:t>
          </a:r>
        </a:p>
        <a:p>
          <a:endParaRPr lang="de-DE" sz="1100"/>
        </a:p>
        <a:p>
          <a:r>
            <a:rPr lang="de-DE" sz="1100"/>
            <a:t>Beispiel: Rober Adunka hat am 29.04.2025 umd 13 Uhr diese</a:t>
          </a:r>
          <a:r>
            <a:rPr lang="de-DE" sz="1100" baseline="0"/>
            <a:t> Idee gehabt bem Punkt Braindump zur ersten Aufgabenstellung</a:t>
          </a:r>
        </a:p>
        <a:p>
          <a:endParaRPr lang="de-DE" sz="1100" baseline="0"/>
        </a:p>
        <a:p>
          <a:r>
            <a:rPr lang="de-DE" sz="1100" baseline="0"/>
            <a:t>250429_1300_BA1_RA</a:t>
          </a:r>
          <a:endParaRPr lang="de-DE" sz="1100"/>
        </a:p>
      </xdr:txBody>
    </xdr:sp>
    <xdr:clientData/>
  </xdr:twoCellAnchor>
  <xdr:twoCellAnchor>
    <xdr:from>
      <xdr:col>8</xdr:col>
      <xdr:colOff>546100</xdr:colOff>
      <xdr:row>2</xdr:row>
      <xdr:rowOff>127000</xdr:rowOff>
    </xdr:from>
    <xdr:to>
      <xdr:col>12</xdr:col>
      <xdr:colOff>101600</xdr:colOff>
      <xdr:row>11</xdr:row>
      <xdr:rowOff>127000</xdr:rowOff>
    </xdr:to>
    <xdr:sp macro="" textlink="">
      <xdr:nvSpPr>
        <xdr:cNvPr id="3" name="Pfeil nach rechts 2">
          <a:extLst>
            <a:ext uri="{FF2B5EF4-FFF2-40B4-BE49-F238E27FC236}">
              <a16:creationId xmlns:a16="http://schemas.microsoft.com/office/drawing/2014/main" id="{AC5BCA19-143C-8B40-A7D4-37F6075189CF}"/>
            </a:ext>
          </a:extLst>
        </xdr:cNvPr>
        <xdr:cNvSpPr/>
      </xdr:nvSpPr>
      <xdr:spPr>
        <a:xfrm flipH="1">
          <a:off x="14338300" y="660400"/>
          <a:ext cx="2857500" cy="2336800"/>
        </a:xfrm>
        <a:prstGeom prst="rightArrow">
          <a:avLst/>
        </a:prstGeom>
        <a:solidFill>
          <a:srgbClr val="FEF445">
            <a:alpha val="44188"/>
          </a:srgb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DE" sz="1200">
              <a:solidFill>
                <a:schemeClr val="tx1"/>
              </a:solidFill>
            </a:rPr>
            <a:t>Mache eine Brainstromingliste</a:t>
          </a:r>
          <a:r>
            <a:rPr lang="de-DE" sz="1200" baseline="0">
              <a:solidFill>
                <a:schemeClr val="tx1"/>
              </a:solidFill>
            </a:rPr>
            <a:t> mit den ersten Idden </a:t>
          </a:r>
          <a:endParaRPr lang="de-DE" sz="1200">
            <a:solidFill>
              <a:schemeClr val="tx1"/>
            </a:solidFill>
          </a:endParaRPr>
        </a:p>
        <a:p>
          <a:pPr algn="l"/>
          <a:endParaRPr lang="de-DE" sz="1200">
            <a:solidFill>
              <a:schemeClr val="tx1"/>
            </a:solidFill>
          </a:endParaRPr>
        </a:p>
      </xdr:txBody>
    </xdr:sp>
    <xdr:clientData/>
  </xdr:twoCellAnchor>
  <xdr:twoCellAnchor>
    <xdr:from>
      <xdr:col>6</xdr:col>
      <xdr:colOff>0</xdr:colOff>
      <xdr:row>25</xdr:row>
      <xdr:rowOff>0</xdr:rowOff>
    </xdr:from>
    <xdr:to>
      <xdr:col>6</xdr:col>
      <xdr:colOff>804333</xdr:colOff>
      <xdr:row>26</xdr:row>
      <xdr:rowOff>42333</xdr:rowOff>
    </xdr:to>
    <xdr:sp macro="" textlink="">
      <xdr:nvSpPr>
        <xdr:cNvPr id="5" name="Abgerundetes Rechteck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91904D4-2C52-A74B-BD5F-8162721A6708}"/>
            </a:ext>
          </a:extLst>
        </xdr:cNvPr>
        <xdr:cNvSpPr/>
      </xdr:nvSpPr>
      <xdr:spPr>
        <a:xfrm>
          <a:off x="6807200" y="5537200"/>
          <a:ext cx="804333" cy="232833"/>
        </a:xfrm>
        <a:prstGeom prst="roundRect">
          <a:avLst/>
        </a:prstGeom>
        <a:solidFill>
          <a:srgbClr val="DFDFD7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de-DE" sz="1100" b="1">
              <a:solidFill>
                <a:srgbClr val="FF0000"/>
              </a:solidFill>
            </a:rPr>
            <a:t>Übersicht</a:t>
          </a:r>
        </a:p>
        <a:p>
          <a:pPr algn="l"/>
          <a:endParaRPr lang="de-DE" sz="11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0</xdr:colOff>
      <xdr:row>0</xdr:row>
      <xdr:rowOff>25400</xdr:rowOff>
    </xdr:from>
    <xdr:to>
      <xdr:col>0</xdr:col>
      <xdr:colOff>804333</xdr:colOff>
      <xdr:row>1</xdr:row>
      <xdr:rowOff>63500</xdr:rowOff>
    </xdr:to>
    <xdr:sp macro="" textlink="">
      <xdr:nvSpPr>
        <xdr:cNvPr id="6" name="Abgerundetes Rechteck 5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078E57C-C6EB-7141-8F0D-620507E71A08}"/>
            </a:ext>
          </a:extLst>
        </xdr:cNvPr>
        <xdr:cNvSpPr/>
      </xdr:nvSpPr>
      <xdr:spPr>
        <a:xfrm>
          <a:off x="0" y="25400"/>
          <a:ext cx="804333" cy="228600"/>
        </a:xfrm>
        <a:prstGeom prst="roundRect">
          <a:avLst/>
        </a:prstGeom>
        <a:solidFill>
          <a:srgbClr val="DFDFD7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de-DE" sz="1100" b="1">
              <a:solidFill>
                <a:srgbClr val="FF0000"/>
              </a:solidFill>
            </a:rPr>
            <a:t>Übersicht</a:t>
          </a:r>
        </a:p>
        <a:p>
          <a:pPr algn="l"/>
          <a:endParaRPr lang="de-DE" sz="1100" b="1">
            <a:solidFill>
              <a:srgbClr val="FF0000"/>
            </a:solidFill>
          </a:endParaRP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673100</xdr:colOff>
      <xdr:row>0</xdr:row>
      <xdr:rowOff>241300</xdr:rowOff>
    </xdr:from>
    <xdr:to>
      <xdr:col>9</xdr:col>
      <xdr:colOff>381000</xdr:colOff>
      <xdr:row>3</xdr:row>
      <xdr:rowOff>76200</xdr:rowOff>
    </xdr:to>
    <xdr:sp macro="" textlink="">
      <xdr:nvSpPr>
        <xdr:cNvPr id="2" name="Pfeil nach rechts 1">
          <a:extLst>
            <a:ext uri="{FF2B5EF4-FFF2-40B4-BE49-F238E27FC236}">
              <a16:creationId xmlns:a16="http://schemas.microsoft.com/office/drawing/2014/main" id="{E94F648E-BDB4-1E4B-A1D1-A031DCFC7803}"/>
            </a:ext>
          </a:extLst>
        </xdr:cNvPr>
        <xdr:cNvSpPr/>
      </xdr:nvSpPr>
      <xdr:spPr>
        <a:xfrm flipH="1">
          <a:off x="8026400" y="241300"/>
          <a:ext cx="3009900" cy="2057400"/>
        </a:xfrm>
        <a:prstGeom prst="rightArrow">
          <a:avLst/>
        </a:prstGeom>
        <a:solidFill>
          <a:srgbClr val="FEF445">
            <a:alpha val="44188"/>
          </a:srgb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DE" sz="1200">
              <a:solidFill>
                <a:schemeClr val="tx1"/>
              </a:solidFill>
            </a:rPr>
            <a:t>Führe eine Komponententanalyse des Systems durch</a:t>
          </a:r>
        </a:p>
        <a:p>
          <a:pPr algn="ctr"/>
          <a:r>
            <a:rPr lang="de-DE" sz="1200">
              <a:solidFill>
                <a:schemeClr val="tx1"/>
              </a:solidFill>
            </a:rPr>
            <a:t>hier möglichst alle Komponenten</a:t>
          </a:r>
          <a:r>
            <a:rPr lang="de-DE" sz="1200" baseline="0">
              <a:solidFill>
                <a:schemeClr val="tx1"/>
              </a:solidFill>
            </a:rPr>
            <a:t> aufschlüsseln, genauer als in der 9felder Matrix</a:t>
          </a:r>
          <a:endParaRPr lang="de-DE" sz="1200">
            <a:solidFill>
              <a:schemeClr val="tx1"/>
            </a:solidFill>
          </a:endParaRPr>
        </a:p>
        <a:p>
          <a:pPr algn="l"/>
          <a:endParaRPr lang="de-DE" sz="1200">
            <a:solidFill>
              <a:schemeClr val="tx1"/>
            </a:solidFill>
          </a:endParaRPr>
        </a:p>
      </xdr:txBody>
    </xdr:sp>
    <xdr:clientData/>
  </xdr:twoCellAnchor>
  <xdr:twoCellAnchor>
    <xdr:from>
      <xdr:col>0</xdr:col>
      <xdr:colOff>50800</xdr:colOff>
      <xdr:row>0</xdr:row>
      <xdr:rowOff>12700</xdr:rowOff>
    </xdr:from>
    <xdr:to>
      <xdr:col>1</xdr:col>
      <xdr:colOff>29633</xdr:colOff>
      <xdr:row>0</xdr:row>
      <xdr:rowOff>245533</xdr:rowOff>
    </xdr:to>
    <xdr:sp macro="" textlink="">
      <xdr:nvSpPr>
        <xdr:cNvPr id="3" name="Abgerundetes Rechteck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F64C05D-B620-904B-9E48-F5926F0C9818}"/>
            </a:ext>
          </a:extLst>
        </xdr:cNvPr>
        <xdr:cNvSpPr/>
      </xdr:nvSpPr>
      <xdr:spPr>
        <a:xfrm>
          <a:off x="50800" y="12700"/>
          <a:ext cx="804333" cy="232833"/>
        </a:xfrm>
        <a:prstGeom prst="roundRect">
          <a:avLst/>
        </a:prstGeom>
        <a:solidFill>
          <a:srgbClr val="DFDFD7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de-DE" sz="1100" b="1">
              <a:solidFill>
                <a:srgbClr val="FF0000"/>
              </a:solidFill>
            </a:rPr>
            <a:t>Übersicht</a:t>
          </a:r>
        </a:p>
        <a:p>
          <a:pPr algn="l"/>
          <a:endParaRPr lang="de-DE" sz="1100" b="1">
            <a:solidFill>
              <a:srgbClr val="FF0000"/>
            </a:solidFill>
          </a:endParaRPr>
        </a:p>
      </xdr:txBody>
    </xdr: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Carmen Lehner" id="{CB251D7E-910F-3846-A716-86AB6A8140DB}" userId="2da0c0cfdc04bb88" providerId="Windows Live"/>
</personList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B2" dT="2025-05-07T12:03:21.93" personId="{CB251D7E-910F-3846-A716-86AB6A8140DB}" id="{A5A426B6-4D36-3C46-A356-DCABAD664254}">
    <text xml:space="preserve">Jahr Monat Tag
</text>
  </threadedComment>
  <threadedComment ref="C2" dT="2025-05-07T12:05:59.88" personId="{CB251D7E-910F-3846-A716-86AB6A8140DB}" id="{7717788A-B3B9-274E-AB04-209C6C84140E}">
    <text>Erster Buchstabe des Vornamens und erster Buchstabe des Nachnamens. Bei gleichen Kürzel die ersten zwei Buchstaben des Vornamens und die ersten zwei Buchstaben des Nachnamens verwenden</text>
  </threadedComment>
  <threadedComment ref="D2" dT="2025-05-07T12:03:38.37" personId="{CB251D7E-910F-3846-A716-86AB6A8140DB}" id="{6D23A36B-8070-1C4B-A8F7-34EC2B9712E3}">
    <text xml:space="preserve">Stunden Minuten
</text>
  </threadedComment>
</ThreadedComments>
</file>

<file path=xl/threadedComments/threadedComment10.xml><?xml version="1.0" encoding="utf-8"?>
<ThreadedComments xmlns="http://schemas.microsoft.com/office/spreadsheetml/2018/threadedcomments" xmlns:x="http://schemas.openxmlformats.org/spreadsheetml/2006/main">
  <threadedComment ref="C3" dT="2025-05-07T12:03:21.93" personId="{CB251D7E-910F-3846-A716-86AB6A8140DB}" id="{52362543-484E-FA44-8778-65AC53A54495}">
    <text xml:space="preserve">Jahr Monat Tag
</text>
  </threadedComment>
  <threadedComment ref="D3" dT="2025-05-07T12:05:59.88" personId="{CB251D7E-910F-3846-A716-86AB6A8140DB}" id="{4042BD3D-51BE-754E-90AC-8DA7243B81F2}">
    <text>Erster Buchstabe des Vornamens und erster Buchstabe des Nachnamens. Bei gleichen Kürzel die ersten zwei Buchstaben des Vornamens und die ersten zwei Buchstaben des Nachnamens verwenden</text>
  </threadedComment>
  <threadedComment ref="E3" dT="2025-05-07T12:03:38.37" personId="{CB251D7E-910F-3846-A716-86AB6A8140DB}" id="{08367428-9B7A-9940-BAEF-A4F35183DBE4}">
    <text xml:space="preserve">Stunden Minuten
</text>
  </threadedComment>
</ThreadedComments>
</file>

<file path=xl/threadedComments/threadedComment11.xml><?xml version="1.0" encoding="utf-8"?>
<ThreadedComments xmlns="http://schemas.microsoft.com/office/spreadsheetml/2018/threadedcomments" xmlns:x="http://schemas.openxmlformats.org/spreadsheetml/2006/main">
  <threadedComment ref="I1" dT="2025-05-07T12:03:21.93" personId="{CB251D7E-910F-3846-A716-86AB6A8140DB}" id="{2D9299AE-F26C-2C4F-852B-ED5C1FFA637D}">
    <text xml:space="preserve">Jahr Monat Tag
</text>
  </threadedComment>
  <threadedComment ref="J1" dT="2025-05-07T12:05:59.88" personId="{CB251D7E-910F-3846-A716-86AB6A8140DB}" id="{B525F99F-3103-E048-BC4A-BD15493B1EA1}">
    <text>Erster Buchstabe des Vornamens und erster Buchstabe des Nachnamens. Bei gleichen Kürzel die ersten zwei Buchstaben des Vornamens und die ersten zwei Buchstaben des Nachnamens verwenden</text>
  </threadedComment>
  <threadedComment ref="K1" dT="2025-05-07T12:03:38.37" personId="{CB251D7E-910F-3846-A716-86AB6A8140DB}" id="{D27633F1-04E9-7C45-BB8C-1707FDBF3F2A}">
    <text xml:space="preserve">Stunden Minuten
</text>
  </threadedComment>
</ThreadedComments>
</file>

<file path=xl/threadedComments/threadedComment12.xml><?xml version="1.0" encoding="utf-8"?>
<ThreadedComments xmlns="http://schemas.microsoft.com/office/spreadsheetml/2018/threadedcomments" xmlns:x="http://schemas.openxmlformats.org/spreadsheetml/2006/main">
  <threadedComment ref="D1" dT="2025-05-27T14:57:27.59" personId="{CB251D7E-910F-3846-A716-86AB6A8140DB}" id="{2C5DFC8F-B5D1-D748-B227-BC41E5F02FC4}">
    <text>Verbessernder Parameter</text>
  </threadedComment>
  <threadedComment ref="F1" dT="2025-05-27T14:57:12.03" personId="{CB251D7E-910F-3846-A716-86AB6A8140DB}" id="{ACDD3E29-D8A8-9B4D-93A4-D575DE189F2B}">
    <text>Verschlechternder Parameter</text>
  </threadedComment>
</ThreadedComments>
</file>

<file path=xl/threadedComments/threadedComment13.xml><?xml version="1.0" encoding="utf-8"?>
<ThreadedComments xmlns="http://schemas.microsoft.com/office/spreadsheetml/2018/threadedcomments" xmlns:x="http://schemas.openxmlformats.org/spreadsheetml/2006/main">
  <threadedComment ref="C2" dT="2025-05-07T12:03:21.93" personId="{CB251D7E-910F-3846-A716-86AB6A8140DB}" id="{A52C5506-401B-D04B-A5DF-EF084085A838}">
    <text xml:space="preserve">Jahr Monat Tag
</text>
  </threadedComment>
  <threadedComment ref="D2" dT="2025-05-07T12:05:59.88" personId="{CB251D7E-910F-3846-A716-86AB6A8140DB}" id="{989F2FF8-C1E7-5944-87FE-1B406099FC15}">
    <text>Erster Buchstabe des Vornamens und erster Buchstabe des Nachnamens. Bei gleichen Kürzel die ersten zwei Buchstaben des Vornamens und die ersten zwei Buchstaben des Nachnamens verwenden</text>
  </threadedComment>
  <threadedComment ref="G2" dT="2025-05-07T12:03:38.37" personId="{CB251D7E-910F-3846-A716-86AB6A8140DB}" id="{7B63766C-1266-C440-936B-453E42DC19D8}">
    <text xml:space="preserve">Stunden Minuten
</text>
  </threadedComment>
</ThreadedComments>
</file>

<file path=xl/threadedComments/threadedComment2.xml><?xml version="1.0" encoding="utf-8"?>
<ThreadedComments xmlns="http://schemas.microsoft.com/office/spreadsheetml/2018/threadedcomments" xmlns:x="http://schemas.openxmlformats.org/spreadsheetml/2006/main">
  <threadedComment ref="B3" dT="2025-05-07T12:03:21.93" personId="{CB251D7E-910F-3846-A716-86AB6A8140DB}" id="{6EB86ED6-7494-D047-89F4-243DEAD443CD}">
    <text xml:space="preserve">Jahr Monat Tag
</text>
  </threadedComment>
  <threadedComment ref="C3" dT="2025-05-07T12:05:59.88" personId="{CB251D7E-910F-3846-A716-86AB6A8140DB}" id="{DA3E3C2F-7BB2-C249-ADDB-6F1A90830D22}">
    <text>Erster Buchstabe des Vornamens und erster Buchstabe des Nachnamens. Bei gleichen Kürzel die ersten zwei Buchstaben des Vornamens und die ersten zwei Buchstaben des Nachnamens verwenden</text>
  </threadedComment>
  <threadedComment ref="D3" dT="2025-05-07T12:03:38.37" personId="{CB251D7E-910F-3846-A716-86AB6A8140DB}" id="{C1F0F1CE-7FC7-5940-AABA-6E6569E7F8EB}">
    <text xml:space="preserve">Stunden Minuten
</text>
  </threadedComment>
</ThreadedComments>
</file>

<file path=xl/threadedComments/threadedComment3.xml><?xml version="1.0" encoding="utf-8"?>
<ThreadedComments xmlns="http://schemas.microsoft.com/office/spreadsheetml/2018/threadedcomments" xmlns:x="http://schemas.openxmlformats.org/spreadsheetml/2006/main">
  <threadedComment ref="C3" dT="2025-05-07T12:03:21.93" personId="{CB251D7E-910F-3846-A716-86AB6A8140DB}" id="{D6C47F5B-7C99-D243-BC8E-B8B74FF6E723}">
    <text xml:space="preserve">Jahr Monat Tag
</text>
  </threadedComment>
  <threadedComment ref="D3" dT="2025-05-07T12:05:59.88" personId="{CB251D7E-910F-3846-A716-86AB6A8140DB}" id="{11861242-3B6A-A544-9C8E-6A3FC356A879}">
    <text>Erster Buchstabe des Vornamens und erster Buchstabe des Nachnamens. Bei gleichen Kürzel die ersten zwei Buchstaben des Vornamens und die ersten zwei Buchstaben des Nachnamens verwenden</text>
  </threadedComment>
  <threadedComment ref="E3" dT="2025-05-07T12:03:38.37" personId="{CB251D7E-910F-3846-A716-86AB6A8140DB}" id="{8F3F1FDC-A9A1-F44B-95AF-931389625FD5}">
    <text xml:space="preserve">Stunden Minuten
</text>
  </threadedComment>
</ThreadedComments>
</file>

<file path=xl/threadedComments/threadedComment4.xml><?xml version="1.0" encoding="utf-8"?>
<ThreadedComments xmlns="http://schemas.microsoft.com/office/spreadsheetml/2018/threadedcomments" xmlns:x="http://schemas.openxmlformats.org/spreadsheetml/2006/main">
  <threadedComment ref="G2" dT="2025-06-02T15:56:23.34" personId="{CB251D7E-910F-3846-A716-86AB6A8140DB}" id="{355EFFB6-8313-5941-9457-82399DCE542E}">
    <text xml:space="preserve">Diese Spalte kann als Hilfestellung verwendet werden, um sicher zu gehen, dass man eine "gültige" Funktion formuliert hat. Sie ist nicht unbedingt auszufüllen.
</text>
  </threadedComment>
</ThreadedComments>
</file>

<file path=xl/threadedComments/threadedComment5.xml><?xml version="1.0" encoding="utf-8"?>
<ThreadedComments xmlns="http://schemas.microsoft.com/office/spreadsheetml/2018/threadedcomments" xmlns:x="http://schemas.openxmlformats.org/spreadsheetml/2006/main">
  <threadedComment ref="C2" dT="2025-05-07T12:03:21.93" personId="{CB251D7E-910F-3846-A716-86AB6A8140DB}" id="{A060D85C-DA6D-8E46-8473-346DBB24E77F}">
    <text xml:space="preserve">Jahr Monat Tag
</text>
  </threadedComment>
  <threadedComment ref="D2" dT="2025-05-07T12:05:59.88" personId="{CB251D7E-910F-3846-A716-86AB6A8140DB}" id="{655ACD76-06A2-4F40-865D-DB36460B7442}">
    <text>Erster Buchstabe des Vornamens und erster Buchstabe des Nachnamens. Bei gleichen Kürzel die ersten zwei Buchstaben des Vornamens und die ersten zwei Buchstaben des Nachnamens verwenden</text>
  </threadedComment>
  <threadedComment ref="E2" dT="2025-05-07T12:03:38.37" personId="{CB251D7E-910F-3846-A716-86AB6A8140DB}" id="{F96C36D1-4EB8-9F42-973E-A45E433A0DFA}">
    <text xml:space="preserve">Stunden Minuten
</text>
  </threadedComment>
</ThreadedComments>
</file>

<file path=xl/threadedComments/threadedComment6.xml><?xml version="1.0" encoding="utf-8"?>
<ThreadedComments xmlns="http://schemas.microsoft.com/office/spreadsheetml/2018/threadedcomments" xmlns:x="http://schemas.openxmlformats.org/spreadsheetml/2006/main">
  <threadedComment ref="G1" dT="2025-05-20T15:03:13.54" personId="{CB251D7E-910F-3846-A716-86AB6A8140DB}" id="{0D9CB5A9-0239-C146-B7D3-30853C008A5B}">
    <text xml:space="preserve">Die jeweilige Zahl wird durch den höchsten Wert (n diesem fall 9 ) geteilt
</text>
  </threadedComment>
  <threadedComment ref="J1" dT="2025-05-20T15:10:18.00" personId="{CB251D7E-910F-3846-A716-86AB6A8140DB}" id="{B8C3D40B-373C-4B47-A8B1-ABCA707987A3}">
    <text>Die jeweilige Zahl wird durch den höchsten Wert (n diesem fall 74 ) geteilt</text>
  </threadedComment>
</ThreadedComments>
</file>

<file path=xl/threadedComments/threadedComment7.xml><?xml version="1.0" encoding="utf-8"?>
<ThreadedComments xmlns="http://schemas.microsoft.com/office/spreadsheetml/2018/threadedcomments" xmlns:x="http://schemas.openxmlformats.org/spreadsheetml/2006/main">
  <threadedComment ref="C2" dT="2025-05-07T12:03:21.93" personId="{CB251D7E-910F-3846-A716-86AB6A8140DB}" id="{E88690CE-5CA8-2948-BBF4-9285BFB64B3F}">
    <text xml:space="preserve">Jahr Monat Tag
</text>
  </threadedComment>
  <threadedComment ref="D2" dT="2025-05-07T12:05:59.88" personId="{CB251D7E-910F-3846-A716-86AB6A8140DB}" id="{888FDD8A-3869-9C4B-8922-6C6FBBC8B305}">
    <text>Erster Buchstabe des Vornamens und erster Buchstabe des Nachnamens. Bei gleichen Kürzel die ersten zwei Buchstaben des Vornamens und die ersten zwei Buchstaben des Nachnamens verwenden</text>
  </threadedComment>
  <threadedComment ref="E2" dT="2025-05-07T12:03:38.37" personId="{CB251D7E-910F-3846-A716-86AB6A8140DB}" id="{C5C14A23-A47B-F548-B335-1FDA9BA6A256}">
    <text xml:space="preserve">Stunden Minuten
</text>
  </threadedComment>
</ThreadedComments>
</file>

<file path=xl/threadedComments/threadedComment8.xml><?xml version="1.0" encoding="utf-8"?>
<ThreadedComments xmlns="http://schemas.microsoft.com/office/spreadsheetml/2018/threadedcomments" xmlns:x="http://schemas.openxmlformats.org/spreadsheetml/2006/main">
  <threadedComment ref="C2" dT="2025-05-07T12:03:21.93" personId="{CB251D7E-910F-3846-A716-86AB6A8140DB}" id="{8149CFE8-4615-3547-84EC-ED0B016A38A2}">
    <text xml:space="preserve">Jahr Monat Tag
</text>
  </threadedComment>
  <threadedComment ref="D2" dT="2025-05-07T12:05:59.88" personId="{CB251D7E-910F-3846-A716-86AB6A8140DB}" id="{B79A60A1-FB72-334B-981A-E3819A74C9D3}">
    <text>Erster Buchstabe des Vornamens und erster Buchstabe des Nachnamens. Bei gleichen Kürzel die ersten zwei Buchstaben des Vornamens und die ersten zwei Buchstaben des Nachnamens verwenden</text>
  </threadedComment>
  <threadedComment ref="E2" dT="2025-05-07T12:03:38.37" personId="{CB251D7E-910F-3846-A716-86AB6A8140DB}" id="{884FFB4A-3E2C-C842-8971-51543E29A467}">
    <text xml:space="preserve">Stunden Minuten
</text>
  </threadedComment>
</ThreadedComments>
</file>

<file path=xl/threadedComments/threadedComment9.xml><?xml version="1.0" encoding="utf-8"?>
<ThreadedComments xmlns="http://schemas.microsoft.com/office/spreadsheetml/2018/threadedcomments" xmlns:x="http://schemas.openxmlformats.org/spreadsheetml/2006/main">
  <threadedComment ref="C2" dT="2025-05-07T12:03:21.93" personId="{CB251D7E-910F-3846-A716-86AB6A8140DB}" id="{2C2A905C-52D2-394A-ACC9-1A0D436A74B0}">
    <text xml:space="preserve">Jahr Monat Tag
</text>
  </threadedComment>
  <threadedComment ref="D2" dT="2025-05-07T12:05:59.88" personId="{CB251D7E-910F-3846-A716-86AB6A8140DB}" id="{89A017CA-E790-4D4C-8242-0FEDC52ADBF7}">
    <text>Erster Buchstabe des Vornamens und erster Buchstabe des Nachnamens. Bei gleichen Kürzel die ersten zwei Buchstaben des Vornamens und die ersten zwei Buchstaben des Nachnamens verwenden</text>
  </threadedComment>
  <threadedComment ref="E2" dT="2025-05-07T12:03:38.37" personId="{CB251D7E-910F-3846-A716-86AB6A8140DB}" id="{6C86D8E2-FC68-C042-BEAF-AE313B4DAF91}">
    <text xml:space="preserve">Stunden Minuten
</text>
  </threadedComment>
</ThreadedComment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2.vml"/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3.vml"/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vmlDrawing" Target="../drawings/vmlDrawing14.vml"/><Relationship Id="rId1" Type="http://schemas.openxmlformats.org/officeDocument/2006/relationships/drawing" Target="../drawings/drawing12.xml"/><Relationship Id="rId5" Type="http://schemas.microsoft.com/office/2017/10/relationships/threadedComment" Target="../threadedComments/threadedComment4.xml"/><Relationship Id="rId4" Type="http://schemas.openxmlformats.org/officeDocument/2006/relationships/comments" Target="../comments4.x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vmlDrawing" Target="../drawings/vmlDrawing16.vml"/><Relationship Id="rId1" Type="http://schemas.openxmlformats.org/officeDocument/2006/relationships/drawing" Target="../drawings/drawing13.xml"/><Relationship Id="rId5" Type="http://schemas.microsoft.com/office/2017/10/relationships/threadedComment" Target="../threadedComments/threadedComment5.xml"/><Relationship Id="rId4" Type="http://schemas.openxmlformats.org/officeDocument/2006/relationships/comments" Target="../comments5.xml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vmlDrawing" Target="../drawings/vmlDrawing18.vml"/><Relationship Id="rId1" Type="http://schemas.openxmlformats.org/officeDocument/2006/relationships/drawing" Target="../drawings/drawing14.xml"/><Relationship Id="rId5" Type="http://schemas.microsoft.com/office/2017/10/relationships/threadedComment" Target="../threadedComments/threadedComment6.xml"/><Relationship Id="rId4" Type="http://schemas.openxmlformats.org/officeDocument/2006/relationships/comments" Target="../comments6.xml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0.vml"/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vmlDrawing" Target="../drawings/vmlDrawing21.vml"/><Relationship Id="rId1" Type="http://schemas.openxmlformats.org/officeDocument/2006/relationships/drawing" Target="../drawings/drawing16.xml"/><Relationship Id="rId5" Type="http://schemas.microsoft.com/office/2017/10/relationships/threadedComment" Target="../threadedComments/threadedComment7.xml"/><Relationship Id="rId4" Type="http://schemas.openxmlformats.org/officeDocument/2006/relationships/comments" Target="../comments7.xml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3.vml"/><Relationship Id="rId1" Type="http://schemas.openxmlformats.org/officeDocument/2006/relationships/drawing" Target="../drawings/drawing17.xml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vmlDrawing" Target="../drawings/vmlDrawing24.vml"/><Relationship Id="rId1" Type="http://schemas.openxmlformats.org/officeDocument/2006/relationships/drawing" Target="../drawings/drawing18.xml"/><Relationship Id="rId5" Type="http://schemas.microsoft.com/office/2017/10/relationships/threadedComment" Target="../threadedComments/threadedComment8.xml"/><Relationship Id="rId4" Type="http://schemas.openxmlformats.org/officeDocument/2006/relationships/comments" Target="../comments8.xml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6.vml"/><Relationship Id="rId1" Type="http://schemas.openxmlformats.org/officeDocument/2006/relationships/drawing" Target="../drawings/drawing19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vmlDrawing" Target="../drawings/vmlDrawing27.vml"/><Relationship Id="rId1" Type="http://schemas.openxmlformats.org/officeDocument/2006/relationships/drawing" Target="../drawings/drawing20.xml"/><Relationship Id="rId5" Type="http://schemas.microsoft.com/office/2017/10/relationships/threadedComment" Target="../threadedComments/threadedComment9.xml"/><Relationship Id="rId4" Type="http://schemas.openxmlformats.org/officeDocument/2006/relationships/comments" Target="../comments9.xml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9.vml"/><Relationship Id="rId1" Type="http://schemas.openxmlformats.org/officeDocument/2006/relationships/drawing" Target="../drawings/drawing21.xml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vmlDrawing" Target="../drawings/vmlDrawing30.vml"/><Relationship Id="rId1" Type="http://schemas.openxmlformats.org/officeDocument/2006/relationships/drawing" Target="../drawings/drawing22.xml"/><Relationship Id="rId5" Type="http://schemas.microsoft.com/office/2017/10/relationships/threadedComment" Target="../threadedComments/threadedComment10.xml"/><Relationship Id="rId4" Type="http://schemas.openxmlformats.org/officeDocument/2006/relationships/comments" Target="../comments10.xml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vmlDrawing" Target="../drawings/vmlDrawing32.vml"/><Relationship Id="rId1" Type="http://schemas.openxmlformats.org/officeDocument/2006/relationships/drawing" Target="../drawings/drawing23.xml"/><Relationship Id="rId5" Type="http://schemas.microsoft.com/office/2017/10/relationships/threadedComment" Target="../threadedComments/threadedComment11.xml"/><Relationship Id="rId4" Type="http://schemas.openxmlformats.org/officeDocument/2006/relationships/comments" Target="../comments11.xml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5.vml"/><Relationship Id="rId2" Type="http://schemas.openxmlformats.org/officeDocument/2006/relationships/vmlDrawing" Target="../drawings/vmlDrawing34.vml"/><Relationship Id="rId1" Type="http://schemas.openxmlformats.org/officeDocument/2006/relationships/drawing" Target="../drawings/drawing24.xml"/><Relationship Id="rId5" Type="http://schemas.microsoft.com/office/2017/10/relationships/threadedComment" Target="../threadedComments/threadedComment12.xml"/><Relationship Id="rId4" Type="http://schemas.openxmlformats.org/officeDocument/2006/relationships/comments" Target="../comments12.xml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7.vml"/><Relationship Id="rId2" Type="http://schemas.openxmlformats.org/officeDocument/2006/relationships/vmlDrawing" Target="../drawings/vmlDrawing36.vml"/><Relationship Id="rId1" Type="http://schemas.openxmlformats.org/officeDocument/2006/relationships/drawing" Target="../drawings/drawing25.xml"/><Relationship Id="rId5" Type="http://schemas.microsoft.com/office/2017/10/relationships/threadedComment" Target="../threadedComments/threadedComment13.xml"/><Relationship Id="rId4" Type="http://schemas.openxmlformats.org/officeDocument/2006/relationships/comments" Target="../comments13.xml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8.vml"/><Relationship Id="rId1" Type="http://schemas.openxmlformats.org/officeDocument/2006/relationships/drawing" Target="../drawings/drawing26.xml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9.vml"/><Relationship Id="rId1" Type="http://schemas.openxmlformats.org/officeDocument/2006/relationships/drawing" Target="../drawings/drawing27.xml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8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4.xml"/><Relationship Id="rId5" Type="http://schemas.microsoft.com/office/2017/10/relationships/threadedComment" Target="../threadedComments/threadedComment1.xml"/><Relationship Id="rId4" Type="http://schemas.openxmlformats.org/officeDocument/2006/relationships/comments" Target="../comments1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vmlDrawing" Target="../drawings/vmlDrawing6.vml"/><Relationship Id="rId1" Type="http://schemas.openxmlformats.org/officeDocument/2006/relationships/drawing" Target="../drawings/drawing6.xml"/><Relationship Id="rId5" Type="http://schemas.microsoft.com/office/2017/10/relationships/threadedComment" Target="../threadedComments/threadedComment2.xml"/><Relationship Id="rId4" Type="http://schemas.openxmlformats.org/officeDocument/2006/relationships/comments" Target="../comments2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vmlDrawing" Target="../drawings/vmlDrawing9.vml"/><Relationship Id="rId1" Type="http://schemas.openxmlformats.org/officeDocument/2006/relationships/drawing" Target="../drawings/drawing8.xml"/><Relationship Id="rId5" Type="http://schemas.microsoft.com/office/2017/10/relationships/threadedComment" Target="../threadedComments/threadedComment3.xml"/><Relationship Id="rId4" Type="http://schemas.openxmlformats.org/officeDocument/2006/relationships/comments" Target="../comments3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1.vml"/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58D4D8-EF88-A849-97CB-1DBB6BFB2326}">
  <dimension ref="A2:E34"/>
  <sheetViews>
    <sheetView tabSelected="1" zoomScaleNormal="100" workbookViewId="0">
      <selection activeCell="A25" sqref="A25"/>
    </sheetView>
  </sheetViews>
  <sheetFormatPr baseColWidth="10" defaultRowHeight="20" x14ac:dyDescent="0.2"/>
  <cols>
    <col min="1" max="1" width="85.33203125" customWidth="1"/>
    <col min="4" max="4" width="142.1640625" style="41" customWidth="1"/>
  </cols>
  <sheetData>
    <row r="2" spans="1:5" ht="22" x14ac:dyDescent="0.2">
      <c r="A2" s="39" t="s">
        <v>41</v>
      </c>
    </row>
    <row r="3" spans="1:5" x14ac:dyDescent="0.2">
      <c r="A3" s="87" t="s">
        <v>358</v>
      </c>
    </row>
    <row r="4" spans="1:5" x14ac:dyDescent="0.2">
      <c r="A4" s="86" t="s">
        <v>42</v>
      </c>
    </row>
    <row r="5" spans="1:5" x14ac:dyDescent="0.2">
      <c r="A5" s="86" t="s">
        <v>67</v>
      </c>
    </row>
    <row r="6" spans="1:5" x14ac:dyDescent="0.2">
      <c r="A6" s="86" t="s">
        <v>43</v>
      </c>
    </row>
    <row r="7" spans="1:5" x14ac:dyDescent="0.2">
      <c r="A7" s="86" t="s">
        <v>137</v>
      </c>
    </row>
    <row r="8" spans="1:5" x14ac:dyDescent="0.2">
      <c r="A8" s="87" t="s">
        <v>266</v>
      </c>
    </row>
    <row r="9" spans="1:5" x14ac:dyDescent="0.2">
      <c r="A9" s="87" t="s">
        <v>267</v>
      </c>
    </row>
    <row r="10" spans="1:5" x14ac:dyDescent="0.2">
      <c r="A10" s="86" t="s">
        <v>138</v>
      </c>
    </row>
    <row r="11" spans="1:5" x14ac:dyDescent="0.2">
      <c r="A11" s="86" t="s">
        <v>139</v>
      </c>
    </row>
    <row r="12" spans="1:5" x14ac:dyDescent="0.2">
      <c r="A12" s="86" t="s">
        <v>140</v>
      </c>
    </row>
    <row r="13" spans="1:5" x14ac:dyDescent="0.2">
      <c r="A13" s="86" t="s">
        <v>136</v>
      </c>
    </row>
    <row r="14" spans="1:5" x14ac:dyDescent="0.2">
      <c r="A14" s="86" t="s">
        <v>141</v>
      </c>
    </row>
    <row r="15" spans="1:5" ht="24" x14ac:dyDescent="0.3">
      <c r="A15" s="86" t="s">
        <v>142</v>
      </c>
      <c r="E15" s="40"/>
    </row>
    <row r="16" spans="1:5" x14ac:dyDescent="0.2">
      <c r="A16" s="87" t="s">
        <v>144</v>
      </c>
    </row>
    <row r="17" spans="1:1" x14ac:dyDescent="0.2">
      <c r="A17" s="87" t="s">
        <v>268</v>
      </c>
    </row>
    <row r="18" spans="1:1" x14ac:dyDescent="0.2">
      <c r="A18" s="87" t="s">
        <v>145</v>
      </c>
    </row>
    <row r="19" spans="1:1" x14ac:dyDescent="0.2">
      <c r="A19" s="87" t="s">
        <v>269</v>
      </c>
    </row>
    <row r="20" spans="1:1" x14ac:dyDescent="0.2">
      <c r="A20" s="86" t="s">
        <v>143</v>
      </c>
    </row>
    <row r="21" spans="1:1" x14ac:dyDescent="0.2">
      <c r="A21" s="86" t="s">
        <v>270</v>
      </c>
    </row>
    <row r="22" spans="1:1" x14ac:dyDescent="0.2">
      <c r="A22" s="87" t="s">
        <v>271</v>
      </c>
    </row>
    <row r="23" spans="1:1" x14ac:dyDescent="0.2">
      <c r="A23" s="87" t="s">
        <v>272</v>
      </c>
    </row>
    <row r="24" spans="1:1" x14ac:dyDescent="0.2">
      <c r="A24" s="87" t="s">
        <v>275</v>
      </c>
    </row>
    <row r="25" spans="1:1" x14ac:dyDescent="0.2">
      <c r="A25" s="87" t="s">
        <v>39</v>
      </c>
    </row>
    <row r="26" spans="1:1" x14ac:dyDescent="0.2">
      <c r="A26" s="87" t="s">
        <v>273</v>
      </c>
    </row>
    <row r="27" spans="1:1" x14ac:dyDescent="0.2">
      <c r="A27" s="87" t="s">
        <v>40</v>
      </c>
    </row>
    <row r="28" spans="1:1" x14ac:dyDescent="0.2">
      <c r="A28" s="87" t="s">
        <v>367</v>
      </c>
    </row>
    <row r="29" spans="1:1" x14ac:dyDescent="0.2">
      <c r="A29" s="87" t="s">
        <v>274</v>
      </c>
    </row>
    <row r="31" spans="1:1" x14ac:dyDescent="0.2">
      <c r="A31" s="87"/>
    </row>
    <row r="32" spans="1:1" x14ac:dyDescent="0.2">
      <c r="A32" s="87"/>
    </row>
    <row r="33" spans="1:1" x14ac:dyDescent="0.2">
      <c r="A33" s="87"/>
    </row>
    <row r="34" spans="1:1" x14ac:dyDescent="0.2">
      <c r="A34" s="85"/>
    </row>
  </sheetData>
  <hyperlinks>
    <hyperlink ref="A4" location="Aufgabe!A1" display="Aufgabe" xr:uid="{0F614F68-D12E-B642-8655-4CF78F045008}"/>
    <hyperlink ref="A5" location="Braindump!A1" display="Braindump" xr:uid="{5B62658D-BC51-C04B-95E6-C3CD3F4783F8}"/>
    <hyperlink ref="A6" location="Idealität!A1" display="Idealität" xr:uid="{49AD56C1-45BC-3040-A32A-33F89A7660B7}"/>
    <hyperlink ref="A7" location="'Ideen Idealität'!A1" display="Ideen Idealität" xr:uid="{CAE56012-1059-3F4D-A57B-3B3D525DFCD4}"/>
    <hyperlink ref="A10" location="FA1_Komponentenanayse!A1" display="FA1 Komponentenanalyse" xr:uid="{D02C66A2-3430-614E-A46F-D414BCA0EE7A}"/>
    <hyperlink ref="A11" location="FA2_Interaktionsanalyse!A1" display="FA2 Inteaktionsanalyse" xr:uid="{EB87981B-B37D-294B-8A2B-9667C8D1C5CE}"/>
    <hyperlink ref="A12" location="FA3_Funktionsmodellierung!A1" display="FA3 Funktionsmodellierung" xr:uid="{A6556C2A-3495-B146-B869-C39CFE13EFF5}"/>
    <hyperlink ref="A13" location="'Inkrementelle Verbesserung'!A1" display="Inkrementelle Verbesserung" xr:uid="{652C1787-BD4C-824B-8E4A-0D18D1B37669}"/>
    <hyperlink ref="A14" location="'Inkrementelle Verbesserung Idee'!A1" display="Inkrementelle Verbesserung Ideen" xr:uid="{EF5872E4-9688-B147-8715-AD043B6E7FAD}"/>
    <hyperlink ref="A15" location="'Wertanalytische Betrachtung'!A1" display="Wertanalytische Betrachtung" xr:uid="{8F182A99-6CD0-8646-8FE5-8BCFEBAC61D0}"/>
    <hyperlink ref="A20" location="'Trimm-Modell Grafisch'!A1" display="Trimm Modell Grafisch" xr:uid="{F5C1E25A-3901-5C40-986F-E79EFCD902A3}"/>
    <hyperlink ref="A21" location="'Trimm Modell Ideen'!A1" display="Trimm Modell Ideen" xr:uid="{1813A1BB-68C2-964F-90AB-070C02711FCE}"/>
    <hyperlink ref="A16" location="'Funktion-Kosten Diagramm'!A1" display="Funktions-Kosten-Digramm" xr:uid="{99B816B4-0031-6C47-86E7-7E241530C24F}"/>
    <hyperlink ref="A18" location="CECA!A1" display="CECA-Ursachenanalyse" xr:uid="{A0826B90-DD50-1E4F-B85D-861B8980534C}"/>
    <hyperlink ref="A8" location="'9Felder Denken'!A1" display="9Felder Denken" xr:uid="{B8337CAE-D94C-3446-8AF0-3647B62329B7}"/>
    <hyperlink ref="A9" location="'9Felder Denken'!A1" display="Ideen 9FD" xr:uid="{101B1D25-3B86-ED4F-92BA-C2863349BE2F}"/>
    <hyperlink ref="A17" location="'Ideen Funktion Kosten Diagramm'!A1" display="Ideen Funktion Kosten Diagramm" xr:uid="{E2ECA143-2D6C-4745-8178-98212D7E1BAA}"/>
    <hyperlink ref="A19" location="'CECA Ideen'!A1" display="CECA Ideen" xr:uid="{7DF2C5EA-6253-8846-860F-EC1F416396D2}"/>
    <hyperlink ref="A22" location="'Problemorientiert 9F'!A1" display="Problemorientiertes 9 Felder Denken" xr:uid="{AFA76386-4350-3C43-A038-1BDCBECE713D}"/>
    <hyperlink ref="A23" location="'Ideen P9-Felder'!A1" display="Ideen P 9FD" xr:uid="{C0A65AAB-6A37-9C4A-BB70-0656A1DE9CBD}"/>
    <hyperlink ref="A24" location="Effektdatenbanken!A1" display="Effektedatenbanken. Und Ideen" xr:uid="{D5D71E32-3704-A246-A55F-B2BCAD227E73}"/>
    <hyperlink ref="A25" location="'Technischer Widerspruch'!A1" display="Technischer Widerpsruch" xr:uid="{E077B096-2441-9C46-9072-BAF6C108BF7A}"/>
    <hyperlink ref="A26" location="'Ideen TW'!A1" display="Ideen TW" xr:uid="{451B1B89-634F-1A43-A059-0318E3FDED77}"/>
    <hyperlink ref="A29" location="Ideenpool!A1" display="Ideenpool gesammelt" xr:uid="{530A593E-D676-E74E-AD1B-54F6199DA816}"/>
    <hyperlink ref="A27" location="'Physikalischer Widerspruch'!A1" display="Physikalischer Widerspruch" xr:uid="{C454BAD2-77F6-EC4A-87A3-E4F33B854A25}"/>
    <hyperlink ref="A28" location="'PW Separation Ideen'!A1" display="PW Separation Idee" xr:uid="{ED34CB4A-17E7-7045-9273-80F414C38D9E}"/>
    <hyperlink ref="A3" location="Canvas!A1" display="Canvas" xr:uid="{A5183218-B113-0D4A-A931-7B2CC8089AC5}"/>
  </hyperlinks>
  <pageMargins left="0.7" right="0.7" top="0.78740157499999996" bottom="0.78740157499999996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EA4765-A140-B94C-B039-2F91808D70C4}">
  <sheetPr codeName="Tabelle5">
    <tabColor rgb="FFFEF445"/>
  </sheetPr>
  <dimension ref="A1:BV36"/>
  <sheetViews>
    <sheetView view="pageBreakPreview" zoomScale="60" zoomScaleNormal="120" workbookViewId="0">
      <selection activeCell="AM29" sqref="AM29"/>
    </sheetView>
  </sheetViews>
  <sheetFormatPr baseColWidth="10" defaultColWidth="7.5" defaultRowHeight="14" x14ac:dyDescent="0.15"/>
  <cols>
    <col min="2" max="2" width="25.33203125" customWidth="1"/>
    <col min="3" max="32" width="2.6640625" customWidth="1"/>
    <col min="40" max="40" width="4.33203125" customWidth="1"/>
    <col min="41" max="41" width="2.1640625" hidden="1" customWidth="1"/>
    <col min="42" max="42" width="7.5" hidden="1" customWidth="1"/>
    <col min="43" max="43" width="25.33203125" customWidth="1"/>
    <col min="44" max="73" width="2.6640625" customWidth="1"/>
  </cols>
  <sheetData>
    <row r="1" spans="1:73" ht="139" customHeight="1" thickBot="1" x14ac:dyDescent="0.2">
      <c r="A1" s="11"/>
      <c r="B1" s="11" t="s">
        <v>18</v>
      </c>
      <c r="C1" s="12" t="str">
        <f>B2</f>
        <v>Permanentmagnete</v>
      </c>
      <c r="D1" s="13" t="str">
        <f>B3</f>
        <v>Schienen</v>
      </c>
      <c r="E1" s="13" t="str">
        <f>B4</f>
        <v>Stoßverbinder</v>
      </c>
      <c r="F1" s="13" t="str">
        <f>B5</f>
        <v>Klebstoff</v>
      </c>
      <c r="G1" s="13" t="str">
        <f>B6</f>
        <v>Abdeckung</v>
      </c>
      <c r="H1" s="13" t="str">
        <f>B7</f>
        <v>Schlitten</v>
      </c>
      <c r="I1" s="13" t="str">
        <f>B8</f>
        <v>Staub, Flüssigkeiten, Müll</v>
      </c>
      <c r="J1" s="13">
        <f>B9</f>
        <v>8</v>
      </c>
      <c r="K1" s="13">
        <f>B10</f>
        <v>9</v>
      </c>
      <c r="L1" s="13">
        <f>B11</f>
        <v>10</v>
      </c>
      <c r="M1" s="13">
        <f>B12</f>
        <v>11</v>
      </c>
      <c r="N1" s="13">
        <f>B13</f>
        <v>12</v>
      </c>
      <c r="O1" s="13">
        <f>B14</f>
        <v>13</v>
      </c>
      <c r="P1" s="13">
        <f>B15</f>
        <v>14</v>
      </c>
      <c r="Q1" s="13">
        <f>B16</f>
        <v>15</v>
      </c>
      <c r="R1" s="13">
        <f>B17</f>
        <v>16</v>
      </c>
      <c r="S1" s="13">
        <f>B18</f>
        <v>17</v>
      </c>
      <c r="T1" s="13">
        <f>B19</f>
        <v>18</v>
      </c>
      <c r="U1" s="13">
        <f>B20</f>
        <v>19</v>
      </c>
      <c r="V1" s="13">
        <f>B21</f>
        <v>20</v>
      </c>
      <c r="W1" s="13">
        <f>B22</f>
        <v>21</v>
      </c>
      <c r="X1" s="13">
        <f>B23</f>
        <v>22</v>
      </c>
      <c r="Y1" s="13">
        <f>B24</f>
        <v>23</v>
      </c>
      <c r="Z1" s="13">
        <f>B25</f>
        <v>24</v>
      </c>
      <c r="AA1" s="13">
        <f>B26</f>
        <v>25</v>
      </c>
      <c r="AB1" s="13">
        <f>B27</f>
        <v>26</v>
      </c>
      <c r="AC1" s="13">
        <f>B28</f>
        <v>27</v>
      </c>
      <c r="AD1" s="13">
        <f>B29</f>
        <v>28</v>
      </c>
      <c r="AE1" s="13">
        <f>B30</f>
        <v>29</v>
      </c>
      <c r="AF1" s="14">
        <f>B31</f>
        <v>30</v>
      </c>
      <c r="AQ1" s="49" t="s">
        <v>97</v>
      </c>
      <c r="AR1" s="12" t="str">
        <f>C1</f>
        <v>Permanentmagnete</v>
      </c>
      <c r="AS1" s="13" t="str">
        <f t="shared" ref="AS1:BG1" si="0">D1</f>
        <v>Schienen</v>
      </c>
      <c r="AT1" s="13" t="str">
        <f t="shared" si="0"/>
        <v>Stoßverbinder</v>
      </c>
      <c r="AU1" s="13" t="str">
        <f t="shared" si="0"/>
        <v>Klebstoff</v>
      </c>
      <c r="AV1" s="13" t="str">
        <f t="shared" si="0"/>
        <v>Abdeckung</v>
      </c>
      <c r="AW1" s="13" t="str">
        <f t="shared" si="0"/>
        <v>Schlitten</v>
      </c>
      <c r="AX1" s="13" t="str">
        <f t="shared" si="0"/>
        <v>Staub, Flüssigkeiten, Müll</v>
      </c>
      <c r="AY1" s="13">
        <f t="shared" si="0"/>
        <v>8</v>
      </c>
      <c r="AZ1" s="13">
        <f t="shared" si="0"/>
        <v>9</v>
      </c>
      <c r="BA1" s="13">
        <f t="shared" si="0"/>
        <v>10</v>
      </c>
      <c r="BB1" s="13">
        <f t="shared" si="0"/>
        <v>11</v>
      </c>
      <c r="BC1" s="13">
        <f t="shared" si="0"/>
        <v>12</v>
      </c>
      <c r="BD1" s="13">
        <f t="shared" si="0"/>
        <v>13</v>
      </c>
      <c r="BE1" s="13">
        <f t="shared" si="0"/>
        <v>14</v>
      </c>
      <c r="BF1" s="13">
        <f t="shared" si="0"/>
        <v>15</v>
      </c>
      <c r="BG1" s="13">
        <f t="shared" si="0"/>
        <v>16</v>
      </c>
      <c r="BH1" s="13">
        <f t="shared" ref="BH1:BU1" si="1">S1</f>
        <v>17</v>
      </c>
      <c r="BI1" s="13">
        <f t="shared" si="1"/>
        <v>18</v>
      </c>
      <c r="BJ1" s="13">
        <f t="shared" si="1"/>
        <v>19</v>
      </c>
      <c r="BK1" s="13">
        <f t="shared" si="1"/>
        <v>20</v>
      </c>
      <c r="BL1" s="13">
        <f t="shared" si="1"/>
        <v>21</v>
      </c>
      <c r="BM1" s="13">
        <f t="shared" si="1"/>
        <v>22</v>
      </c>
      <c r="BN1" s="13">
        <f t="shared" si="1"/>
        <v>23</v>
      </c>
      <c r="BO1" s="13">
        <f t="shared" si="1"/>
        <v>24</v>
      </c>
      <c r="BP1" s="13">
        <f t="shared" si="1"/>
        <v>25</v>
      </c>
      <c r="BQ1" s="13">
        <f t="shared" si="1"/>
        <v>26</v>
      </c>
      <c r="BR1" s="13">
        <f t="shared" si="1"/>
        <v>27</v>
      </c>
      <c r="BS1" s="13">
        <f t="shared" si="1"/>
        <v>28</v>
      </c>
      <c r="BT1" s="13">
        <f t="shared" si="1"/>
        <v>29</v>
      </c>
      <c r="BU1" s="14">
        <f t="shared" si="1"/>
        <v>30</v>
      </c>
    </row>
    <row r="2" spans="1:73" ht="16" x14ac:dyDescent="0.15">
      <c r="B2" s="15" t="s">
        <v>0</v>
      </c>
      <c r="C2" s="16"/>
      <c r="D2" s="17" t="s">
        <v>19</v>
      </c>
      <c r="E2" s="17" t="s">
        <v>19</v>
      </c>
      <c r="F2" s="17" t="s">
        <v>19</v>
      </c>
      <c r="G2" s="17" t="s">
        <v>19</v>
      </c>
      <c r="H2" s="17" t="s">
        <v>20</v>
      </c>
      <c r="I2" s="17" t="s">
        <v>19</v>
      </c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8"/>
      <c r="AQ2" s="15" t="str">
        <f>B2</f>
        <v>Permanentmagnete</v>
      </c>
      <c r="AR2" s="50"/>
      <c r="AS2" s="51" t="str">
        <f>IF(C3=D2,"OK","error")</f>
        <v>error</v>
      </c>
      <c r="AT2" s="51" t="str">
        <f>IF(C4=E2,"OK","error")</f>
        <v>OK</v>
      </c>
      <c r="AU2" s="51" t="str">
        <f>IF(C5=F2,"OK","error")</f>
        <v>OK</v>
      </c>
      <c r="AV2" s="51" t="str">
        <f>IF(C6=G2,"OK","error")</f>
        <v>OK</v>
      </c>
      <c r="AW2" s="51" t="str">
        <f>IF(C7=H2,"OK","error")</f>
        <v>OK</v>
      </c>
      <c r="AX2" s="51" t="str">
        <f>IF(C8=I2,"OK","error")</f>
        <v>OK</v>
      </c>
      <c r="AY2" s="51" t="str">
        <f>IF(C9=J2,"OK","error")</f>
        <v>OK</v>
      </c>
      <c r="AZ2" s="51" t="str">
        <f>IF(C10=K2,"OK","error")</f>
        <v>OK</v>
      </c>
      <c r="BA2" s="51" t="str">
        <f>IF(C11=L2,"OK","error")</f>
        <v>OK</v>
      </c>
      <c r="BB2" s="51" t="str">
        <f>IF(C12=M2,"OK","error")</f>
        <v>OK</v>
      </c>
      <c r="BC2" s="51" t="str">
        <f>IF(C13=N2,"OK","error")</f>
        <v>OK</v>
      </c>
      <c r="BD2" s="51" t="str">
        <f>IF(C14=O2,"OK","error")</f>
        <v>OK</v>
      </c>
      <c r="BE2" s="51" t="str">
        <f>IF(C15=P2,"OK","error")</f>
        <v>OK</v>
      </c>
      <c r="BF2" s="51" t="str">
        <f>IF(C16=Q2,"OK","error")</f>
        <v>OK</v>
      </c>
      <c r="BG2" s="51" t="str">
        <f>IF(C17=R2,"OK","error")</f>
        <v>OK</v>
      </c>
      <c r="BH2" s="51" t="str">
        <f>IF(C18=S2,"OK","error")</f>
        <v>OK</v>
      </c>
      <c r="BI2" s="51" t="str">
        <f>IF(C19=T2,"OK","error")</f>
        <v>OK</v>
      </c>
      <c r="BJ2" s="51" t="str">
        <f>IF(C20=U2,"OK","error")</f>
        <v>OK</v>
      </c>
      <c r="BK2" s="51" t="str">
        <f>IF(C21=V2,"OK","error")</f>
        <v>OK</v>
      </c>
      <c r="BL2" s="51" t="str">
        <f>IF(C22=W2,"OK","error")</f>
        <v>OK</v>
      </c>
      <c r="BM2" s="51" t="str">
        <f>IF(C23=X2,"OK","error")</f>
        <v>OK</v>
      </c>
      <c r="BN2" s="51" t="str">
        <f>IF(C24=Y2,"OK","error")</f>
        <v>OK</v>
      </c>
      <c r="BO2" s="51" t="str">
        <f>IF(C25=Z2,"OK","error")</f>
        <v>OK</v>
      </c>
      <c r="BP2" s="51" t="str">
        <f>IF(C26=AA2,"OK","error")</f>
        <v>OK</v>
      </c>
      <c r="BQ2" s="51" t="str">
        <f>IF(C27=AB2,"OK","error")</f>
        <v>OK</v>
      </c>
      <c r="BR2" s="51" t="str">
        <f>IF(C28=AC2,"OK","error")</f>
        <v>OK</v>
      </c>
      <c r="BS2" s="51" t="str">
        <f>IF(C29=AD2,"OK","error")</f>
        <v>OK</v>
      </c>
      <c r="BT2" s="51" t="str">
        <f>IF(C30=AE2,"OK","error")</f>
        <v>OK</v>
      </c>
      <c r="BU2" s="51" t="str">
        <f>IF(C31=AF2,"OK","error")</f>
        <v>OK</v>
      </c>
    </row>
    <row r="3" spans="1:73" ht="16" x14ac:dyDescent="0.15">
      <c r="B3" s="19" t="s">
        <v>1</v>
      </c>
      <c r="C3" s="20" t="s">
        <v>20</v>
      </c>
      <c r="D3" s="21"/>
      <c r="E3" s="22" t="s">
        <v>20</v>
      </c>
      <c r="F3" s="22" t="s">
        <v>20</v>
      </c>
      <c r="G3" s="22" t="s">
        <v>19</v>
      </c>
      <c r="H3" s="22" t="s">
        <v>20</v>
      </c>
      <c r="I3" s="22" t="s">
        <v>20</v>
      </c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3"/>
      <c r="AQ3" s="19" t="str">
        <f t="shared" ref="AQ3:AQ31" si="2">B3</f>
        <v>Schienen</v>
      </c>
      <c r="AR3" s="52"/>
      <c r="AS3" s="53" t="s">
        <v>19</v>
      </c>
      <c r="AT3" s="58" t="str">
        <f>IF(D4=E3,"OK","error")</f>
        <v>OK</v>
      </c>
      <c r="AU3" s="58" t="str">
        <f>IF(D5=F3,"OK","error")</f>
        <v>OK</v>
      </c>
      <c r="AV3" s="58" t="str">
        <f>IF(D6=G3,"OK","error")</f>
        <v>OK</v>
      </c>
      <c r="AW3" s="58" t="str">
        <f>IF(D7=H3,"OK","error")</f>
        <v>OK</v>
      </c>
      <c r="AX3" s="58" t="str">
        <f>IF(D8=I3,"OK","error")</f>
        <v>OK</v>
      </c>
      <c r="AY3" s="58" t="str">
        <f>IF(D9=J3,"OK","error")</f>
        <v>OK</v>
      </c>
      <c r="AZ3" s="58" t="str">
        <f>IF(D10=K3,"OK","error")</f>
        <v>OK</v>
      </c>
      <c r="BA3" s="58" t="str">
        <f>IF(D11=L3,"OK","error")</f>
        <v>OK</v>
      </c>
      <c r="BB3" s="58" t="str">
        <f>IF(D12=M3,"OK","error")</f>
        <v>OK</v>
      </c>
      <c r="BC3" s="58" t="str">
        <f>IF(D13=N3,"OK","error")</f>
        <v>OK</v>
      </c>
      <c r="BD3" s="58" t="str">
        <f>IF(D14=O3,"OK","error")</f>
        <v>OK</v>
      </c>
      <c r="BE3" s="58" t="str">
        <f>IF(D15=P3,"OK","error")</f>
        <v>OK</v>
      </c>
      <c r="BF3" s="58" t="str">
        <f>IF(D16=Q3,"OK","error")</f>
        <v>OK</v>
      </c>
      <c r="BG3" s="58" t="str">
        <f>IF(D17=R3,"OK","error")</f>
        <v>OK</v>
      </c>
      <c r="BH3" s="58" t="str">
        <f>IF(D18=S3,"OK","error")</f>
        <v>OK</v>
      </c>
      <c r="BI3" s="58" t="str">
        <f>IF(D19=T3,"OK","error")</f>
        <v>OK</v>
      </c>
      <c r="BJ3" s="58" t="str">
        <f>IF(D20=U3,"OK","error")</f>
        <v>OK</v>
      </c>
      <c r="BK3" s="58" t="str">
        <f>IF(D211=V3,"OK","error")</f>
        <v>OK</v>
      </c>
      <c r="BL3" s="58" t="str">
        <f>IF(D22=W3,"OK","error")</f>
        <v>OK</v>
      </c>
      <c r="BM3" s="58" t="str">
        <f>IF(D23=X3,"OK","error")</f>
        <v>OK</v>
      </c>
      <c r="BN3" s="58" t="str">
        <f>IF(D24=Y3,"OK","error")</f>
        <v>OK</v>
      </c>
      <c r="BO3" s="58" t="str">
        <f>IF(D25=Z3,"OK","error")</f>
        <v>OK</v>
      </c>
      <c r="BP3" s="58" t="str">
        <f>IF(D26=AA3,"OK","error")</f>
        <v>OK</v>
      </c>
      <c r="BQ3" s="58" t="str">
        <f>IF(D27=AB3,"OK","error")</f>
        <v>OK</v>
      </c>
      <c r="BR3" s="58" t="str">
        <f>IF(D28=AC3,"OK","error")</f>
        <v>OK</v>
      </c>
      <c r="BS3" s="58" t="str">
        <f>IF(D29=AD3,"OK","error")</f>
        <v>OK</v>
      </c>
      <c r="BT3" s="58" t="str">
        <f>IF(D30=AE3,"OK","error")</f>
        <v>OK</v>
      </c>
      <c r="BU3" s="58" t="str">
        <f>IF(D31=AF3,"OK","error")</f>
        <v>OK</v>
      </c>
    </row>
    <row r="4" spans="1:73" ht="16" x14ac:dyDescent="0.15">
      <c r="B4" s="19" t="s">
        <v>2</v>
      </c>
      <c r="C4" s="20" t="s">
        <v>19</v>
      </c>
      <c r="D4" s="22" t="s">
        <v>20</v>
      </c>
      <c r="E4" s="21"/>
      <c r="F4" s="22" t="s">
        <v>19</v>
      </c>
      <c r="G4" s="22" t="s">
        <v>19</v>
      </c>
      <c r="H4" s="22" t="s">
        <v>19</v>
      </c>
      <c r="I4" s="22" t="s">
        <v>20</v>
      </c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  <c r="AC4" s="22"/>
      <c r="AD4" s="22"/>
      <c r="AE4" s="22"/>
      <c r="AF4" s="23"/>
      <c r="AQ4" s="19" t="str">
        <f t="shared" si="2"/>
        <v>Stoßverbinder</v>
      </c>
      <c r="AR4" s="52"/>
      <c r="AS4" s="54"/>
      <c r="AT4" s="53" t="s">
        <v>19</v>
      </c>
      <c r="AU4" s="58" t="str">
        <f>IF(E5=F4,"OK","error")</f>
        <v>OK</v>
      </c>
      <c r="AV4" s="58" t="str">
        <f>IF(E6=G4,"OK","error")</f>
        <v>OK</v>
      </c>
      <c r="AW4" s="58" t="str">
        <f>IF(E$7=H4,"OK","error")</f>
        <v>OK</v>
      </c>
      <c r="AX4" s="58" t="str">
        <f>IF(E$8=I4,"OK","error")</f>
        <v>OK</v>
      </c>
      <c r="AY4" s="58" t="str">
        <f>IF(E$9=J4,"OK","error")</f>
        <v>OK</v>
      </c>
      <c r="AZ4" s="58" t="str">
        <f>IF(E$10=K4,"OK","error")</f>
        <v>OK</v>
      </c>
      <c r="BA4" s="58" t="str">
        <f>IF(E$11=L4,"OK","error")</f>
        <v>OK</v>
      </c>
      <c r="BB4" s="58" t="str">
        <f>IF(E$12=M4,"OK","error")</f>
        <v>OK</v>
      </c>
      <c r="BC4" s="58" t="str">
        <f>IF(E$13=N4,"OK","error")</f>
        <v>OK</v>
      </c>
      <c r="BD4" s="58" t="str">
        <f>IF(E$14=O4,"OK","error")</f>
        <v>OK</v>
      </c>
      <c r="BE4" s="58" t="str">
        <f>IF(E$15=P4,"OK","error")</f>
        <v>OK</v>
      </c>
      <c r="BF4" s="58" t="str">
        <f>IF(E$16=Q4,"OK","error")</f>
        <v>OK</v>
      </c>
      <c r="BG4" s="58" t="str">
        <f>IF(E$17=R4,"OK","error")</f>
        <v>OK</v>
      </c>
      <c r="BH4" s="58" t="str">
        <f>IF(E$18=S4,"OK","error")</f>
        <v>OK</v>
      </c>
      <c r="BI4" s="58" t="str">
        <f>IF(E$19=T4,"OK","error")</f>
        <v>OK</v>
      </c>
      <c r="BJ4" s="58" t="str">
        <f>IF(E$20=U4,"OK","error")</f>
        <v>OK</v>
      </c>
      <c r="BK4" s="58" t="str">
        <f>IF(E$21=V4,"OK","error")</f>
        <v>OK</v>
      </c>
      <c r="BL4" s="58" t="str">
        <f>IF(E$22=W4,"OK","error")</f>
        <v>OK</v>
      </c>
      <c r="BM4" s="58" t="str">
        <f>IF(E$23=X4,"OK","error")</f>
        <v>OK</v>
      </c>
      <c r="BN4" s="58" t="str">
        <f>IF(E$24=Y4,"OK","error")</f>
        <v>OK</v>
      </c>
      <c r="BO4" s="58" t="str">
        <f>IF(E$25=Z4,"OK","error")</f>
        <v>OK</v>
      </c>
      <c r="BP4" s="58" t="str">
        <f>IF(E$26=AA4,"OK","error")</f>
        <v>OK</v>
      </c>
      <c r="BQ4" s="58" t="str">
        <f>IF(E$27=AB4,"OK","error")</f>
        <v>OK</v>
      </c>
      <c r="BR4" s="58" t="str">
        <f>IF(E$28=AC4,"OK","error")</f>
        <v>OK</v>
      </c>
      <c r="BS4" s="58" t="str">
        <f>IF(E$29=AD4,"OK","error")</f>
        <v>OK</v>
      </c>
      <c r="BT4" s="58" t="str">
        <f>IF(E$30=AE4,"OK","error")</f>
        <v>OK</v>
      </c>
      <c r="BU4" s="58" t="str">
        <f>IF(E$31=AF4,"OK","error")</f>
        <v>OK</v>
      </c>
    </row>
    <row r="5" spans="1:73" ht="16" x14ac:dyDescent="0.15">
      <c r="B5" s="19" t="s">
        <v>3</v>
      </c>
      <c r="C5" s="20" t="s">
        <v>19</v>
      </c>
      <c r="D5" s="22" t="s">
        <v>20</v>
      </c>
      <c r="E5" s="22" t="s">
        <v>19</v>
      </c>
      <c r="F5" s="21"/>
      <c r="G5" s="22" t="s">
        <v>20</v>
      </c>
      <c r="H5" s="22" t="s">
        <v>19</v>
      </c>
      <c r="I5" s="22" t="s">
        <v>19</v>
      </c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3"/>
      <c r="AQ5" s="19" t="str">
        <f t="shared" si="2"/>
        <v>Klebstoff</v>
      </c>
      <c r="AR5" s="52"/>
      <c r="AS5" s="54"/>
      <c r="AT5" s="54"/>
      <c r="AU5" s="53" t="s">
        <v>19</v>
      </c>
      <c r="AV5" s="58" t="str">
        <f>IF(F6=G5,"OK","error")</f>
        <v>OK</v>
      </c>
      <c r="AW5" s="58" t="str">
        <f>IF(F$7=H5,"OK","error")</f>
        <v>OK</v>
      </c>
      <c r="AX5" s="58" t="str">
        <f>IF(F$8=I5,"OK","error")</f>
        <v>OK</v>
      </c>
      <c r="AY5" s="58" t="str">
        <f>IF(F$9=J5,"OK","error")</f>
        <v>OK</v>
      </c>
      <c r="AZ5" s="58" t="str">
        <f>IF(F$10=K5,"OK","error")</f>
        <v>OK</v>
      </c>
      <c r="BA5" s="58" t="str">
        <f>IF(F$11=L5,"OK","error")</f>
        <v>OK</v>
      </c>
      <c r="BB5" s="58" t="str">
        <f>IF(F$12=M5,"OK","error")</f>
        <v>OK</v>
      </c>
      <c r="BC5" s="58" t="str">
        <f>IF(F$13=N5,"OK","error")</f>
        <v>OK</v>
      </c>
      <c r="BD5" s="58" t="str">
        <f>IF(F$14=O5,"OK","error")</f>
        <v>OK</v>
      </c>
      <c r="BE5" s="58" t="str">
        <f>IF(F$15=P5,"OK","error")</f>
        <v>OK</v>
      </c>
      <c r="BF5" s="58" t="str">
        <f>IF(F$16=Q5,"OK","error")</f>
        <v>OK</v>
      </c>
      <c r="BG5" s="58" t="str">
        <f>IF(F$17=R5,"OK","error")</f>
        <v>OK</v>
      </c>
      <c r="BH5" s="58" t="str">
        <f>IF(F$18=S5,"OK","error")</f>
        <v>OK</v>
      </c>
      <c r="BI5" s="58" t="str">
        <f>IF(F$19=T5,"OK","error")</f>
        <v>OK</v>
      </c>
      <c r="BJ5" s="58" t="str">
        <f>IF(F$20=U5,"OK","error")</f>
        <v>OK</v>
      </c>
      <c r="BK5" s="58" t="str">
        <f>IF(F$21=V5,"OK","error")</f>
        <v>OK</v>
      </c>
      <c r="BL5" s="58" t="str">
        <f>IF(F$22=W5,"OK","error")</f>
        <v>OK</v>
      </c>
      <c r="BM5" s="58" t="str">
        <f>IF(F$23=X5,"OK","error")</f>
        <v>OK</v>
      </c>
      <c r="BN5" s="58" t="str">
        <f>IF(F$24=Y5,"OK","error")</f>
        <v>OK</v>
      </c>
      <c r="BO5" s="58" t="str">
        <f>IF(F$25=Z5,"OK","error")</f>
        <v>OK</v>
      </c>
      <c r="BP5" s="58" t="str">
        <f>IF(F$26=AA5,"OK","error")</f>
        <v>OK</v>
      </c>
      <c r="BQ5" s="58" t="str">
        <f>IF(F$27=AB5,"OK","error")</f>
        <v>OK</v>
      </c>
      <c r="BR5" s="58" t="str">
        <f>IF(F$28=AC5,"OK","error")</f>
        <v>OK</v>
      </c>
      <c r="BS5" s="58" t="str">
        <f>IF(F$29=AD5,"OK","error")</f>
        <v>OK</v>
      </c>
      <c r="BT5" s="58" t="str">
        <f>IF(F$30=AE5,"OK","error")</f>
        <v>OK</v>
      </c>
      <c r="BU5" s="58" t="str">
        <f>IF(F$31=AF5,"OK","error")</f>
        <v>OK</v>
      </c>
    </row>
    <row r="6" spans="1:73" ht="16" x14ac:dyDescent="0.15">
      <c r="B6" s="19" t="s">
        <v>4</v>
      </c>
      <c r="C6" s="20" t="s">
        <v>19</v>
      </c>
      <c r="D6" s="22" t="s">
        <v>19</v>
      </c>
      <c r="E6" s="22" t="s">
        <v>19</v>
      </c>
      <c r="F6" s="22" t="s">
        <v>20</v>
      </c>
      <c r="G6" s="21"/>
      <c r="H6" s="22" t="s">
        <v>19</v>
      </c>
      <c r="I6" s="22" t="s">
        <v>20</v>
      </c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3"/>
      <c r="AQ6" s="19" t="str">
        <f t="shared" si="2"/>
        <v>Abdeckung</v>
      </c>
      <c r="AR6" s="52"/>
      <c r="AS6" s="54"/>
      <c r="AT6" s="54"/>
      <c r="AU6" s="54"/>
      <c r="AV6" s="53" t="s">
        <v>19</v>
      </c>
      <c r="AW6" s="58" t="str">
        <f>IF(G$7=H6,"OK","error")</f>
        <v>OK</v>
      </c>
      <c r="AX6" s="58" t="str">
        <f>IF(G$8=I6,"OK","error")</f>
        <v>OK</v>
      </c>
      <c r="AY6" s="58" t="str">
        <f>IF(G$9=J6,"OK","error")</f>
        <v>OK</v>
      </c>
      <c r="AZ6" s="58" t="str">
        <f>IF(G$10=K6,"OK","error")</f>
        <v>OK</v>
      </c>
      <c r="BA6" s="58" t="str">
        <f>IF(G$11=L6,"OK","error")</f>
        <v>OK</v>
      </c>
      <c r="BB6" s="58" t="str">
        <f>IF(G$12=M6,"OK","error")</f>
        <v>OK</v>
      </c>
      <c r="BC6" s="58" t="str">
        <f>IF(G$13=N6,"OK","error")</f>
        <v>OK</v>
      </c>
      <c r="BD6" s="58" t="str">
        <f>IF(G$14=O6,"OK","error")</f>
        <v>OK</v>
      </c>
      <c r="BE6" s="58" t="str">
        <f>IF(G$15=P6,"OK","error")</f>
        <v>OK</v>
      </c>
      <c r="BF6" s="58" t="str">
        <f>IF(G$16=Q6,"OK","error")</f>
        <v>OK</v>
      </c>
      <c r="BG6" s="58" t="str">
        <f>IF(G$17=R6,"OK","error")</f>
        <v>OK</v>
      </c>
      <c r="BH6" s="58" t="str">
        <f>IF(G$18=S6,"OK","error")</f>
        <v>OK</v>
      </c>
      <c r="BI6" s="58" t="str">
        <f>IF(G$19=T6,"OK","error")</f>
        <v>OK</v>
      </c>
      <c r="BJ6" s="58" t="str">
        <f>IF(G$20=U6,"OK","error")</f>
        <v>OK</v>
      </c>
      <c r="BK6" s="58" t="str">
        <f>IF(G$21=V6,"OK","error")</f>
        <v>OK</v>
      </c>
      <c r="BL6" s="58" t="str">
        <f>IF(G$22=W6,"OK","error")</f>
        <v>OK</v>
      </c>
      <c r="BM6" s="58" t="str">
        <f>IF(G$23=X6,"OK","error")</f>
        <v>OK</v>
      </c>
      <c r="BN6" s="58" t="str">
        <f>IF(G$24=Y6,"OK","error")</f>
        <v>OK</v>
      </c>
      <c r="BO6" s="58" t="str">
        <f>IF(G$25=Z6,"OK","error")</f>
        <v>OK</v>
      </c>
      <c r="BP6" s="58" t="str">
        <f>IF(G$26=AA6,"OK","error")</f>
        <v>OK</v>
      </c>
      <c r="BQ6" s="58" t="str">
        <f>IF(G$27=AB6,"OK","error")</f>
        <v>OK</v>
      </c>
      <c r="BR6" s="58" t="str">
        <f>IF(G$28=AC6,"OK","error")</f>
        <v>OK</v>
      </c>
      <c r="BS6" s="58" t="str">
        <f>IF(G$29=AD6,"OK","error")</f>
        <v>OK</v>
      </c>
      <c r="BT6" s="58" t="str">
        <f>IF(G$30=AE6,"OK","error")</f>
        <v>OK</v>
      </c>
      <c r="BU6" s="58" t="str">
        <f>IF(G$31=AF6,"OK","error")</f>
        <v>OK</v>
      </c>
    </row>
    <row r="7" spans="1:73" ht="16" x14ac:dyDescent="0.15">
      <c r="B7" s="19" t="s">
        <v>15</v>
      </c>
      <c r="C7" s="20" t="s">
        <v>20</v>
      </c>
      <c r="D7" s="22" t="s">
        <v>20</v>
      </c>
      <c r="E7" s="22" t="s">
        <v>19</v>
      </c>
      <c r="F7" s="22" t="s">
        <v>19</v>
      </c>
      <c r="G7" s="22" t="s">
        <v>19</v>
      </c>
      <c r="H7" s="21"/>
      <c r="I7" s="22" t="s">
        <v>20</v>
      </c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3"/>
      <c r="AQ7" s="19" t="str">
        <f t="shared" si="2"/>
        <v>Schlitten</v>
      </c>
      <c r="AR7" s="52"/>
      <c r="AS7" s="54"/>
      <c r="AT7" s="54"/>
      <c r="AU7" s="54"/>
      <c r="AV7" s="54"/>
      <c r="AW7" s="53" t="s">
        <v>19</v>
      </c>
      <c r="AX7" s="58" t="str">
        <f>IF(H$8=I7,"OK","error")</f>
        <v>OK</v>
      </c>
      <c r="AY7" s="58" t="str">
        <f>IF(H$9=J7,"OK","error")</f>
        <v>OK</v>
      </c>
      <c r="AZ7" s="58" t="str">
        <f>IF(H$10=K7,"OK","error")</f>
        <v>OK</v>
      </c>
      <c r="BA7" s="58" t="str">
        <f>IF(H$11=L7,"OK","error")</f>
        <v>OK</v>
      </c>
      <c r="BB7" s="58" t="str">
        <f>IF(H$12=M7,"OK","error")</f>
        <v>OK</v>
      </c>
      <c r="BC7" s="58" t="str">
        <f>IF(H$13=N7,"OK","error")</f>
        <v>OK</v>
      </c>
      <c r="BD7" s="58" t="str">
        <f>IF(H$14=O7,"OK","error")</f>
        <v>OK</v>
      </c>
      <c r="BE7" s="58" t="str">
        <f>IF(H$15=P7,"OK","error")</f>
        <v>OK</v>
      </c>
      <c r="BF7" s="58" t="str">
        <f>IF(H$16=Q7,"OK","error")</f>
        <v>OK</v>
      </c>
      <c r="BG7" s="58" t="str">
        <f>IF(H$17=R7,"OK","error")</f>
        <v>OK</v>
      </c>
      <c r="BH7" s="58" t="str">
        <f>IF(H$18=S7,"OK","error")</f>
        <v>OK</v>
      </c>
      <c r="BI7" s="58" t="str">
        <f>IF(H$19=T7,"OK","error")</f>
        <v>OK</v>
      </c>
      <c r="BJ7" s="58" t="str">
        <f>IF(H$20=U7,"OK","error")</f>
        <v>OK</v>
      </c>
      <c r="BK7" s="58" t="str">
        <f>IF(H$21=V7,"OK","error")</f>
        <v>OK</v>
      </c>
      <c r="BL7" s="58" t="str">
        <f>IF(H$22=W7,"OK","error")</f>
        <v>OK</v>
      </c>
      <c r="BM7" s="58" t="str">
        <f>IF(H$23=X7,"OK","error")</f>
        <v>OK</v>
      </c>
      <c r="BN7" s="58" t="str">
        <f>IF(H$24=Y7,"OK","error")</f>
        <v>OK</v>
      </c>
      <c r="BO7" s="58" t="str">
        <f>IF(H$25=Z7,"OK","error")</f>
        <v>OK</v>
      </c>
      <c r="BP7" s="58" t="str">
        <f>IF(H$26=AA7,"OK","error")</f>
        <v>OK</v>
      </c>
      <c r="BQ7" s="58" t="str">
        <f>IF(H$27=AB7,"OK","error")</f>
        <v>OK</v>
      </c>
      <c r="BR7" s="58" t="str">
        <f>IF(H$28=AC7,"OK","error")</f>
        <v>OK</v>
      </c>
      <c r="BS7" s="58" t="str">
        <f>IF(H$29=AD7,"OK","error")</f>
        <v>OK</v>
      </c>
      <c r="BT7" s="58" t="str">
        <f>IF(H$30=AE7,"OK","error")</f>
        <v>OK</v>
      </c>
      <c r="BU7" s="58" t="str">
        <f>IF(H$31=AF7,"OK","error")</f>
        <v>OK</v>
      </c>
    </row>
    <row r="8" spans="1:73" ht="16" x14ac:dyDescent="0.15">
      <c r="B8" s="19" t="s">
        <v>17</v>
      </c>
      <c r="C8" s="20" t="s">
        <v>19</v>
      </c>
      <c r="D8" s="22" t="s">
        <v>20</v>
      </c>
      <c r="E8" s="22" t="s">
        <v>20</v>
      </c>
      <c r="F8" s="22" t="s">
        <v>19</v>
      </c>
      <c r="G8" s="22" t="s">
        <v>20</v>
      </c>
      <c r="H8" s="22" t="s">
        <v>20</v>
      </c>
      <c r="I8" s="21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3"/>
      <c r="AQ8" s="19" t="str">
        <f t="shared" si="2"/>
        <v>Staub, Flüssigkeiten, Müll</v>
      </c>
      <c r="AR8" s="52"/>
      <c r="AS8" s="54"/>
      <c r="AT8" s="54"/>
      <c r="AU8" s="54"/>
      <c r="AV8" s="54"/>
      <c r="AW8" s="54"/>
      <c r="AX8" s="53" t="s">
        <v>19</v>
      </c>
      <c r="AY8" s="58" t="str">
        <f>IF(E$9=J8,"OK","error")</f>
        <v>OK</v>
      </c>
      <c r="AZ8" s="58" t="str">
        <f>IF(I$10=K8,"OK","error")</f>
        <v>OK</v>
      </c>
      <c r="BA8" s="58" t="str">
        <f>IF(I$11=L8,"OK","error")</f>
        <v>OK</v>
      </c>
      <c r="BB8" s="58" t="str">
        <f>IF(I$12=M8,"OK","error")</f>
        <v>OK</v>
      </c>
      <c r="BC8" s="58" t="str">
        <f>IF(I$13=N8,"OK","error")</f>
        <v>OK</v>
      </c>
      <c r="BD8" s="58" t="str">
        <f>IF(I$14=O8,"OK","error")</f>
        <v>OK</v>
      </c>
      <c r="BE8" s="58" t="str">
        <f>IF(I$15=P8,"OK","error")</f>
        <v>OK</v>
      </c>
      <c r="BF8" s="58" t="str">
        <f>IF(I$16=Q8,"OK","error")</f>
        <v>OK</v>
      </c>
      <c r="BG8" s="58" t="str">
        <f>IF(I$17=R8,"OK","error")</f>
        <v>OK</v>
      </c>
      <c r="BH8" s="58" t="str">
        <f>IF(I$18=S8,"OK","error")</f>
        <v>OK</v>
      </c>
      <c r="BI8" s="58" t="str">
        <f>IF(I$19=T8,"OK","error")</f>
        <v>OK</v>
      </c>
      <c r="BJ8" s="58" t="str">
        <f>IF(I$20=U8,"OK","error")</f>
        <v>OK</v>
      </c>
      <c r="BK8" s="58" t="str">
        <f>IF(I$21=V8,"OK","error")</f>
        <v>OK</v>
      </c>
      <c r="BL8" s="58" t="str">
        <f>IF(I$22=W8,"OK","error")</f>
        <v>OK</v>
      </c>
      <c r="BM8" s="58" t="str">
        <f>IF(I$23=X8,"OK","error")</f>
        <v>OK</v>
      </c>
      <c r="BN8" s="58" t="str">
        <f>IF(I$24=Y8,"OK","error")</f>
        <v>OK</v>
      </c>
      <c r="BO8" s="58" t="str">
        <f>IF(I$25=Z8,"OK","error")</f>
        <v>OK</v>
      </c>
      <c r="BP8" s="58" t="str">
        <f>IF(I$26=AA8,"OK","error")</f>
        <v>OK</v>
      </c>
      <c r="BQ8" s="58" t="str">
        <f>IF(I$27=AB8,"OK","error")</f>
        <v>OK</v>
      </c>
      <c r="BR8" s="58" t="str">
        <f>IF(I$28=AC8,"OK","error")</f>
        <v>OK</v>
      </c>
      <c r="BS8" s="58" t="str">
        <f>IF(I$29=AD8,"OK","error")</f>
        <v>OK</v>
      </c>
      <c r="BT8" s="58" t="str">
        <f>IF(I$30=AE8,"OK","error")</f>
        <v>OK</v>
      </c>
      <c r="BU8" s="58" t="str">
        <f>IF(I$31=AF8,"OK","error")</f>
        <v>OK</v>
      </c>
    </row>
    <row r="9" spans="1:73" ht="16" x14ac:dyDescent="0.15">
      <c r="B9" s="19">
        <v>8</v>
      </c>
      <c r="C9" s="20"/>
      <c r="D9" s="22"/>
      <c r="E9" s="22"/>
      <c r="F9" s="22"/>
      <c r="G9" s="22"/>
      <c r="H9" s="22"/>
      <c r="I9" s="22"/>
      <c r="J9" s="21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23"/>
      <c r="AQ9" s="19">
        <f t="shared" si="2"/>
        <v>8</v>
      </c>
      <c r="AR9" s="52"/>
      <c r="AS9" s="54"/>
      <c r="AT9" s="54"/>
      <c r="AU9" s="54"/>
      <c r="AV9" s="54"/>
      <c r="AW9" s="54"/>
      <c r="AX9" s="54"/>
      <c r="AY9" s="53"/>
      <c r="AZ9" s="58" t="str">
        <f>IF(E$10=K9,"OK","error")</f>
        <v>OK</v>
      </c>
      <c r="BA9" s="58" t="str">
        <f>IF(J$11=L9,"OK","error")</f>
        <v>OK</v>
      </c>
      <c r="BB9" s="58" t="str">
        <f>IF(J$12=M9,"OK","error")</f>
        <v>OK</v>
      </c>
      <c r="BC9" s="58" t="str">
        <f>IF(J$13=N9,"OK","error")</f>
        <v>OK</v>
      </c>
      <c r="BD9" s="58" t="str">
        <f>IF(J$14=O9,"OK","error")</f>
        <v>OK</v>
      </c>
      <c r="BE9" s="58" t="str">
        <f>IF(J$15=P9,"OK","error")</f>
        <v>OK</v>
      </c>
      <c r="BF9" s="58" t="str">
        <f>IF(J$16=Q9,"OK","error")</f>
        <v>OK</v>
      </c>
      <c r="BG9" s="58" t="str">
        <f>IF(J$17=R9,"OK","error")</f>
        <v>OK</v>
      </c>
      <c r="BH9" s="58" t="str">
        <f>IF(J$18=S9,"OK","error")</f>
        <v>OK</v>
      </c>
      <c r="BI9" s="58" t="str">
        <f>IF(J$19=T9,"OK","error")</f>
        <v>OK</v>
      </c>
      <c r="BJ9" s="58" t="str">
        <f>IF(J$20=U9,"OK","error")</f>
        <v>OK</v>
      </c>
      <c r="BK9" s="58" t="str">
        <f>IF(J$21=V9,"OK","error")</f>
        <v>OK</v>
      </c>
      <c r="BL9" s="58" t="str">
        <f>IF(J$22=W9,"OK","error")</f>
        <v>OK</v>
      </c>
      <c r="BM9" s="58" t="str">
        <f>IF(J$23=X9,"OK","error")</f>
        <v>OK</v>
      </c>
      <c r="BN9" s="58" t="str">
        <f>IF(J$24=Y9,"OK","error")</f>
        <v>OK</v>
      </c>
      <c r="BO9" s="58" t="str">
        <f>IF(J$25=Z9,"OK","error")</f>
        <v>OK</v>
      </c>
      <c r="BP9" s="58" t="str">
        <f>IF(J$26=AA9,"OK","error")</f>
        <v>OK</v>
      </c>
      <c r="BQ9" s="58" t="str">
        <f>IF(J$27=AB9,"OK","error")</f>
        <v>OK</v>
      </c>
      <c r="BR9" s="58" t="str">
        <f>IF(J$28=AC9,"OK","error")</f>
        <v>OK</v>
      </c>
      <c r="BS9" s="58" t="str">
        <f>IF(J$29=AD9,"OK","error")</f>
        <v>OK</v>
      </c>
      <c r="BT9" s="58" t="str">
        <f>IF(J$30=AE9,"OK","error")</f>
        <v>OK</v>
      </c>
      <c r="BU9" s="58" t="str">
        <f>IF(J$31=AF9,"OK","error")</f>
        <v>OK</v>
      </c>
    </row>
    <row r="10" spans="1:73" ht="16" x14ac:dyDescent="0.15">
      <c r="B10" s="19">
        <v>9</v>
      </c>
      <c r="C10" s="20"/>
      <c r="D10" s="22"/>
      <c r="E10" s="22"/>
      <c r="F10" s="22"/>
      <c r="G10" s="22"/>
      <c r="H10" s="22"/>
      <c r="I10" s="22"/>
      <c r="J10" s="22"/>
      <c r="K10" s="21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3"/>
      <c r="AQ10" s="19">
        <f t="shared" si="2"/>
        <v>9</v>
      </c>
      <c r="AR10" s="52"/>
      <c r="AS10" s="54"/>
      <c r="AT10" s="54"/>
      <c r="AU10" s="54"/>
      <c r="AV10" s="54"/>
      <c r="AW10" s="54"/>
      <c r="AX10" s="54"/>
      <c r="AY10" s="54"/>
      <c r="AZ10" s="53"/>
      <c r="BA10" s="58" t="str">
        <f>IF(E$11=L10,"OK","error")</f>
        <v>OK</v>
      </c>
      <c r="BB10" s="58" t="str">
        <f>IF(K$12=M10,"OK","error")</f>
        <v>OK</v>
      </c>
      <c r="BC10" s="58" t="str">
        <f>IF(K$13=N10,"OK","error")</f>
        <v>OK</v>
      </c>
      <c r="BD10" s="58" t="str">
        <f>IF(K$14=O10,"OK","error")</f>
        <v>OK</v>
      </c>
      <c r="BE10" s="58" t="str">
        <f>IF(K$15=P10,"OK","error")</f>
        <v>OK</v>
      </c>
      <c r="BF10" s="58" t="str">
        <f>IF(K$16=Q10,"OK","error")</f>
        <v>OK</v>
      </c>
      <c r="BG10" s="58" t="str">
        <f>IF(K$17=R10,"OK","error")</f>
        <v>OK</v>
      </c>
      <c r="BH10" s="58" t="str">
        <f>IF(K$18=S10,"OK","error")</f>
        <v>OK</v>
      </c>
      <c r="BI10" s="58" t="str">
        <f>IF(K$19=T10,"OK","error")</f>
        <v>OK</v>
      </c>
      <c r="BJ10" s="58" t="str">
        <f>IF(K$20=U10,"OK","error")</f>
        <v>OK</v>
      </c>
      <c r="BK10" s="58" t="str">
        <f>IF(K$21=V10,"OK","error")</f>
        <v>OK</v>
      </c>
      <c r="BL10" s="58" t="str">
        <f>IF(K$22=W10,"OK","error")</f>
        <v>OK</v>
      </c>
      <c r="BM10" s="58" t="str">
        <f>IF(K$23=X10,"OK","error")</f>
        <v>OK</v>
      </c>
      <c r="BN10" s="58" t="str">
        <f>IF(K$24=Y10,"OK","error")</f>
        <v>OK</v>
      </c>
      <c r="BO10" s="58" t="str">
        <f>IF(K$25=Z10,"OK","error")</f>
        <v>OK</v>
      </c>
      <c r="BP10" s="58" t="str">
        <f>IF(K$26=AA10,"OK","error")</f>
        <v>OK</v>
      </c>
      <c r="BQ10" s="58" t="str">
        <f>IF(K$27=AB10,"OK","error")</f>
        <v>OK</v>
      </c>
      <c r="BR10" s="58" t="str">
        <f>IF(K$28=AC10,"OK","error")</f>
        <v>OK</v>
      </c>
      <c r="BS10" s="58" t="str">
        <f>IF(K$29=AD10,"OK","error")</f>
        <v>OK</v>
      </c>
      <c r="BT10" s="58" t="str">
        <f>IF(K$30=AE10,"OK","error")</f>
        <v>OK</v>
      </c>
      <c r="BU10" s="58" t="str">
        <f>IF(K$31=AF10,"OK","error")</f>
        <v>OK</v>
      </c>
    </row>
    <row r="11" spans="1:73" ht="16" x14ac:dyDescent="0.15">
      <c r="B11" s="19">
        <v>10</v>
      </c>
      <c r="C11" s="20"/>
      <c r="D11" s="22"/>
      <c r="E11" s="22"/>
      <c r="F11" s="22"/>
      <c r="G11" s="22"/>
      <c r="H11" s="22"/>
      <c r="I11" s="22"/>
      <c r="J11" s="22"/>
      <c r="K11" s="22"/>
      <c r="L11" s="21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3"/>
      <c r="AQ11" s="19">
        <f t="shared" si="2"/>
        <v>10</v>
      </c>
      <c r="AR11" s="52"/>
      <c r="AS11" s="54"/>
      <c r="AT11" s="54"/>
      <c r="AU11" s="54"/>
      <c r="AV11" s="54"/>
      <c r="AW11" s="54"/>
      <c r="AX11" s="54"/>
      <c r="AY11" s="54"/>
      <c r="AZ11" s="54"/>
      <c r="BA11" s="53"/>
      <c r="BB11" s="58" t="str">
        <f>IF(L$12=M11,"OK","error")</f>
        <v>OK</v>
      </c>
      <c r="BC11" s="58" t="str">
        <f>IF(L$13=N11,"OK","error")</f>
        <v>OK</v>
      </c>
      <c r="BD11" s="58" t="str">
        <f>IF(L$14=O11,"OK","error")</f>
        <v>OK</v>
      </c>
      <c r="BE11" s="58" t="str">
        <f>IF(L$15=P11,"OK","error")</f>
        <v>OK</v>
      </c>
      <c r="BF11" s="58" t="str">
        <f>IF(L$16=Q11,"OK","error")</f>
        <v>OK</v>
      </c>
      <c r="BG11" s="58" t="str">
        <f>IF(L$17=R11,"OK","error")</f>
        <v>OK</v>
      </c>
      <c r="BH11" s="58" t="str">
        <f>IF(L$18=S11,"OK","error")</f>
        <v>OK</v>
      </c>
      <c r="BI11" s="58" t="str">
        <f>IF(L$19=T11,"OK","error")</f>
        <v>OK</v>
      </c>
      <c r="BJ11" s="58" t="str">
        <f>IF(L$20=U11,"OK","error")</f>
        <v>OK</v>
      </c>
      <c r="BK11" s="58" t="str">
        <f>IF(L$21=V11,"OK","error")</f>
        <v>OK</v>
      </c>
      <c r="BL11" s="58" t="str">
        <f>IF(L$22=W11,"OK","error")</f>
        <v>OK</v>
      </c>
      <c r="BM11" s="58" t="str">
        <f>IF(L$23=X11,"OK","error")</f>
        <v>OK</v>
      </c>
      <c r="BN11" s="58" t="str">
        <f>IF(L$24=Y11,"OK","error")</f>
        <v>OK</v>
      </c>
      <c r="BO11" s="58" t="str">
        <f>IF(L$25=Z11,"OK","error")</f>
        <v>OK</v>
      </c>
      <c r="BP11" s="58" t="str">
        <f>IF(L$26=AA11,"OK","error")</f>
        <v>OK</v>
      </c>
      <c r="BQ11" s="58" t="str">
        <f>IF(L$27=AB11,"OK","error")</f>
        <v>OK</v>
      </c>
      <c r="BR11" s="58" t="str">
        <f>IF(L$28=AC11,"OK","error")</f>
        <v>OK</v>
      </c>
      <c r="BS11" s="58" t="str">
        <f>IF(L$29=AD11,"OK","error")</f>
        <v>OK</v>
      </c>
      <c r="BT11" s="58" t="str">
        <f>IF(L$30=AE11,"OK","error")</f>
        <v>OK</v>
      </c>
      <c r="BU11" s="58" t="str">
        <f>IF(L$31=AF11,"OK","error")</f>
        <v>OK</v>
      </c>
    </row>
    <row r="12" spans="1:73" ht="16" x14ac:dyDescent="0.15">
      <c r="B12" s="19">
        <v>11</v>
      </c>
      <c r="C12" s="20"/>
      <c r="D12" s="22"/>
      <c r="E12" s="22"/>
      <c r="F12" s="22"/>
      <c r="G12" s="22"/>
      <c r="H12" s="22"/>
      <c r="I12" s="22"/>
      <c r="J12" s="22"/>
      <c r="K12" s="22"/>
      <c r="L12" s="22"/>
      <c r="M12" s="21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3"/>
      <c r="AQ12" s="19">
        <f t="shared" si="2"/>
        <v>11</v>
      </c>
      <c r="AR12" s="52"/>
      <c r="AS12" s="54"/>
      <c r="AT12" s="54"/>
      <c r="AU12" s="54"/>
      <c r="AV12" s="54"/>
      <c r="AW12" s="54"/>
      <c r="AX12" s="54"/>
      <c r="AY12" s="54"/>
      <c r="AZ12" s="54"/>
      <c r="BA12" s="54"/>
      <c r="BB12" s="53"/>
      <c r="BC12" s="58" t="str">
        <f>IF(M$13=N12,"OK","error")</f>
        <v>OK</v>
      </c>
      <c r="BD12" s="58" t="str">
        <f>IF(M$14=O12,"OK","error")</f>
        <v>OK</v>
      </c>
      <c r="BE12" s="58" t="str">
        <f>IF(M$15=P12,"OK","error")</f>
        <v>OK</v>
      </c>
      <c r="BF12" s="58" t="str">
        <f>IF(M$16=Q12,"OK","error")</f>
        <v>OK</v>
      </c>
      <c r="BG12" s="58" t="str">
        <f>IF(M$17=R12,"OK","error")</f>
        <v>OK</v>
      </c>
      <c r="BH12" s="58" t="str">
        <f>IF(M$18=S12,"OK","error")</f>
        <v>OK</v>
      </c>
      <c r="BI12" s="58" t="str">
        <f>IF(M$19=T12,"OK","error")</f>
        <v>OK</v>
      </c>
      <c r="BJ12" s="58" t="str">
        <f>IF(M$20=U12,"OK","error")</f>
        <v>OK</v>
      </c>
      <c r="BK12" s="58" t="str">
        <f>IF(M$21=V12,"OK","error")</f>
        <v>OK</v>
      </c>
      <c r="BL12" s="58" t="str">
        <f>IF(M$22=W12,"OK","error")</f>
        <v>OK</v>
      </c>
      <c r="BM12" s="58" t="str">
        <f>IF(M$23=X12,"OK","error")</f>
        <v>OK</v>
      </c>
      <c r="BN12" s="58" t="str">
        <f>IF(M$24=Y12,"OK","error")</f>
        <v>OK</v>
      </c>
      <c r="BO12" s="58" t="str">
        <f>IF(M$25=Z12,"OK","error")</f>
        <v>OK</v>
      </c>
      <c r="BP12" s="58" t="str">
        <f>IF(M$26=AA12,"OK","error")</f>
        <v>OK</v>
      </c>
      <c r="BQ12" s="58" t="str">
        <f>IF(M$27=AB12,"OK","error")</f>
        <v>OK</v>
      </c>
      <c r="BR12" s="58" t="str">
        <f>IF(M$28=AC12,"OK","error")</f>
        <v>OK</v>
      </c>
      <c r="BS12" s="58" t="str">
        <f>IF(M$29=AD12,"OK","error")</f>
        <v>OK</v>
      </c>
      <c r="BT12" s="58" t="str">
        <f>IF(M$30=AE12,"OK","error")</f>
        <v>OK</v>
      </c>
      <c r="BU12" s="58" t="str">
        <f>IF(M$31=AF12,"OK","error")</f>
        <v>OK</v>
      </c>
    </row>
    <row r="13" spans="1:73" ht="16" x14ac:dyDescent="0.15">
      <c r="B13" s="19">
        <v>12</v>
      </c>
      <c r="C13" s="20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1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23"/>
      <c r="AQ13" s="19">
        <f t="shared" si="2"/>
        <v>12</v>
      </c>
      <c r="AR13" s="52"/>
      <c r="AS13" s="54"/>
      <c r="AT13" s="54"/>
      <c r="AU13" s="54"/>
      <c r="AV13" s="54"/>
      <c r="AW13" s="54"/>
      <c r="AX13" s="54"/>
      <c r="AY13" s="54"/>
      <c r="AZ13" s="54"/>
      <c r="BA13" s="54"/>
      <c r="BB13" s="54"/>
      <c r="BC13" s="53"/>
      <c r="BD13" s="58" t="str">
        <f>IF(E$14=O13,"OK","error")</f>
        <v>OK</v>
      </c>
      <c r="BE13" s="58" t="str">
        <f>IF(N$15=P13,"OK","error")</f>
        <v>OK</v>
      </c>
      <c r="BF13" s="58" t="str">
        <f>IF(N$16=Q13,"OK","error")</f>
        <v>OK</v>
      </c>
      <c r="BG13" s="58" t="str">
        <f>IF(N$17=R13,"OK","error")</f>
        <v>OK</v>
      </c>
      <c r="BH13" s="58" t="str">
        <f>IF(N$18=S13,"OK","error")</f>
        <v>OK</v>
      </c>
      <c r="BI13" s="58" t="str">
        <f>IF(N$19=T13,"OK","error")</f>
        <v>OK</v>
      </c>
      <c r="BJ13" s="58" t="str">
        <f>IF(N$20=U13,"OK","error")</f>
        <v>OK</v>
      </c>
      <c r="BK13" s="58" t="str">
        <f>IF(N$21=V13,"OK","error")</f>
        <v>OK</v>
      </c>
      <c r="BL13" s="58" t="str">
        <f>IF(N$22=W13,"OK","error")</f>
        <v>OK</v>
      </c>
      <c r="BM13" s="58" t="str">
        <f>IF(N$23=X13,"OK","error")</f>
        <v>OK</v>
      </c>
      <c r="BN13" s="58" t="str">
        <f>IF(N$24=Y13,"OK","error")</f>
        <v>OK</v>
      </c>
      <c r="BO13" s="58" t="str">
        <f>IF(N$25=Z13,"OK","error")</f>
        <v>OK</v>
      </c>
      <c r="BP13" s="58" t="str">
        <f>IF(N$26=AA13,"OK","error")</f>
        <v>OK</v>
      </c>
      <c r="BQ13" s="58" t="str">
        <f>IF(N$27=AB13,"OK","error")</f>
        <v>OK</v>
      </c>
      <c r="BR13" s="58" t="str">
        <f>IF(N$28=AC13,"OK","error")</f>
        <v>OK</v>
      </c>
      <c r="BS13" s="58" t="str">
        <f>IF(N$29=AD13,"OK","error")</f>
        <v>OK</v>
      </c>
      <c r="BT13" s="58" t="str">
        <f>IF(N$30=AE13,"OK","error")</f>
        <v>OK</v>
      </c>
      <c r="BU13" s="58" t="str">
        <f>IF(N$31=AF13,"OK","error")</f>
        <v>OK</v>
      </c>
    </row>
    <row r="14" spans="1:73" ht="16" x14ac:dyDescent="0.15">
      <c r="B14" s="19">
        <v>13</v>
      </c>
      <c r="C14" s="20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2"/>
      <c r="O14" s="21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  <c r="AC14" s="22"/>
      <c r="AD14" s="22"/>
      <c r="AE14" s="22"/>
      <c r="AF14" s="23"/>
      <c r="AQ14" s="19">
        <f t="shared" si="2"/>
        <v>13</v>
      </c>
      <c r="AR14" s="52"/>
      <c r="AS14" s="54"/>
      <c r="AT14" s="54"/>
      <c r="AU14" s="54"/>
      <c r="AV14" s="54"/>
      <c r="AW14" s="54"/>
      <c r="AX14" s="54"/>
      <c r="AY14" s="54"/>
      <c r="AZ14" s="54"/>
      <c r="BA14" s="54"/>
      <c r="BB14" s="54"/>
      <c r="BC14" s="54"/>
      <c r="BD14" s="53"/>
      <c r="BE14" s="58" t="str">
        <f>IF(E$15=P14,"OK","error")</f>
        <v>OK</v>
      </c>
      <c r="BF14" s="58" t="str">
        <f>IF(O$16=Q14,"OK","error")</f>
        <v>OK</v>
      </c>
      <c r="BG14" s="58" t="str">
        <f>IF(O$17=R14,"OK","error")</f>
        <v>OK</v>
      </c>
      <c r="BH14" s="58" t="str">
        <f>IF(O$18=S14,"OK","error")</f>
        <v>OK</v>
      </c>
      <c r="BI14" s="58" t="str">
        <f>IF(O$19=T14,"OK","error")</f>
        <v>OK</v>
      </c>
      <c r="BJ14" s="58" t="str">
        <f>IF(O$20=U14,"OK","error")</f>
        <v>OK</v>
      </c>
      <c r="BK14" s="58" t="str">
        <f>IF(O$21=V14,"OK","error")</f>
        <v>OK</v>
      </c>
      <c r="BL14" s="58" t="str">
        <f>IF(O$22=W14,"OK","error")</f>
        <v>OK</v>
      </c>
      <c r="BM14" s="58" t="str">
        <f>IF(O$23=X14,"OK","error")</f>
        <v>OK</v>
      </c>
      <c r="BN14" s="58" t="str">
        <f>IF(O$24=Y14,"OK","error")</f>
        <v>OK</v>
      </c>
      <c r="BO14" s="58" t="str">
        <f>IF(O$25=Z14,"OK","error")</f>
        <v>OK</v>
      </c>
      <c r="BP14" s="58" t="str">
        <f>IF(O$26=AA14,"OK","error")</f>
        <v>OK</v>
      </c>
      <c r="BQ14" s="58" t="str">
        <f>IF(O$27=AB14,"OK","error")</f>
        <v>OK</v>
      </c>
      <c r="BR14" s="58" t="str">
        <f>IF(O$28=AC14,"OK","error")</f>
        <v>OK</v>
      </c>
      <c r="BS14" s="58" t="str">
        <f>IF(O$29=AD14,"OK","error")</f>
        <v>OK</v>
      </c>
      <c r="BT14" s="58" t="str">
        <f>IF(O$30=AE14,"OK","error")</f>
        <v>OK</v>
      </c>
      <c r="BU14" s="58" t="str">
        <f>IF(O$31=AF14,"OK","error")</f>
        <v>OK</v>
      </c>
    </row>
    <row r="15" spans="1:73" ht="16" x14ac:dyDescent="0.15">
      <c r="B15" s="19">
        <v>14</v>
      </c>
      <c r="C15" s="20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1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3"/>
      <c r="AQ15" s="19">
        <f t="shared" si="2"/>
        <v>14</v>
      </c>
      <c r="AR15" s="52"/>
      <c r="AS15" s="54"/>
      <c r="AT15" s="54"/>
      <c r="AU15" s="54"/>
      <c r="AV15" s="54"/>
      <c r="AW15" s="54"/>
      <c r="AX15" s="54"/>
      <c r="AY15" s="54"/>
      <c r="AZ15" s="54"/>
      <c r="BA15" s="54"/>
      <c r="BB15" s="54"/>
      <c r="BC15" s="54"/>
      <c r="BD15" s="54"/>
      <c r="BE15" s="53"/>
      <c r="BF15" s="58" t="str">
        <f>IF(E$16=Q15,"OK","error")</f>
        <v>OK</v>
      </c>
      <c r="BG15" s="58" t="str">
        <f>IF(P$17=R15,"OK","error")</f>
        <v>OK</v>
      </c>
      <c r="BH15" s="58" t="str">
        <f>IF(P$18=S15,"OK","error")</f>
        <v>OK</v>
      </c>
      <c r="BI15" s="58" t="str">
        <f>IF(P$19=T15,"OK","error")</f>
        <v>OK</v>
      </c>
      <c r="BJ15" s="58" t="str">
        <f>IF(P$20=U15,"OK","error")</f>
        <v>OK</v>
      </c>
      <c r="BK15" s="58" t="str">
        <f>IF(P$21=V15,"OK","error")</f>
        <v>OK</v>
      </c>
      <c r="BL15" s="58" t="str">
        <f>IF(P$22=W15,"OK","error")</f>
        <v>OK</v>
      </c>
      <c r="BM15" s="58" t="str">
        <f>IF(P$23=X15,"OK","error")</f>
        <v>OK</v>
      </c>
      <c r="BN15" s="58" t="str">
        <f>IF(P$24=Y15,"OK","error")</f>
        <v>OK</v>
      </c>
      <c r="BO15" s="58" t="str">
        <f>IF(P$25=Z15,"OK","error")</f>
        <v>OK</v>
      </c>
      <c r="BP15" s="58" t="str">
        <f>IF(P$26=AA15,"OK","error")</f>
        <v>OK</v>
      </c>
      <c r="BQ15" s="58" t="str">
        <f>IF(P$27=AB15,"OK","error")</f>
        <v>OK</v>
      </c>
      <c r="BR15" s="58" t="str">
        <f>IF(P$28=AC15,"OK","error")</f>
        <v>OK</v>
      </c>
      <c r="BS15" s="58" t="str">
        <f>IF(P$29=AD15,"OK","error")</f>
        <v>OK</v>
      </c>
      <c r="BT15" s="58" t="str">
        <f>IF(P$30=AE15,"OK","error")</f>
        <v>OK</v>
      </c>
      <c r="BU15" s="58" t="str">
        <f>IF(P$31=AF15,"OK","error")</f>
        <v>OK</v>
      </c>
    </row>
    <row r="16" spans="1:73" ht="16" x14ac:dyDescent="0.15">
      <c r="B16" s="19">
        <v>15</v>
      </c>
      <c r="C16" s="20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1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3"/>
      <c r="AQ16" s="19">
        <f t="shared" si="2"/>
        <v>15</v>
      </c>
      <c r="AR16" s="52"/>
      <c r="AS16" s="54"/>
      <c r="AT16" s="54"/>
      <c r="AU16" s="54"/>
      <c r="AV16" s="54"/>
      <c r="AW16" s="54"/>
      <c r="AX16" s="54"/>
      <c r="AY16" s="54"/>
      <c r="AZ16" s="54"/>
      <c r="BA16" s="54"/>
      <c r="BB16" s="54"/>
      <c r="BC16" s="54"/>
      <c r="BD16" s="54"/>
      <c r="BE16" s="54"/>
      <c r="BF16" s="53"/>
      <c r="BG16" s="58" t="str">
        <f>IF(E$17=R16,"OK","error")</f>
        <v>OK</v>
      </c>
      <c r="BH16" s="58" t="str">
        <f>IF(Q$18=S16,"OK","error")</f>
        <v>OK</v>
      </c>
      <c r="BI16" s="58" t="str">
        <f>IF(Q$19=T16,"OK","error")</f>
        <v>OK</v>
      </c>
      <c r="BJ16" s="58" t="str">
        <f>IF(Q$20=U16,"OK","error")</f>
        <v>OK</v>
      </c>
      <c r="BK16" s="58" t="str">
        <f>IF(Q$21=V16,"OK","error")</f>
        <v>OK</v>
      </c>
      <c r="BL16" s="58" t="str">
        <f>IF(Q$22=W16,"OK","error")</f>
        <v>OK</v>
      </c>
      <c r="BM16" s="58" t="str">
        <f>IF(Q$23=X16,"OK","error")</f>
        <v>OK</v>
      </c>
      <c r="BN16" s="58" t="str">
        <f>IF(Q$24=Y16,"OK","error")</f>
        <v>OK</v>
      </c>
      <c r="BO16" s="58" t="str">
        <f>IF(Q$25=Z16,"OK","error")</f>
        <v>OK</v>
      </c>
      <c r="BP16" s="58" t="str">
        <f>IF(Q$26=AA16,"OK","error")</f>
        <v>OK</v>
      </c>
      <c r="BQ16" s="58" t="str">
        <f>IF(Q$27=AB16,"OK","error")</f>
        <v>OK</v>
      </c>
      <c r="BR16" s="58" t="str">
        <f>IF(Q$28=AC16,"OK","error")</f>
        <v>OK</v>
      </c>
      <c r="BS16" s="58" t="str">
        <f>IF(Q$29=AD16,"OK","error")</f>
        <v>OK</v>
      </c>
      <c r="BT16" s="58" t="str">
        <f>IF(Q$30=AE16,"OK","error")</f>
        <v>OK</v>
      </c>
      <c r="BU16" s="58" t="str">
        <f>IF(Q$31=AF16,"OK","error")</f>
        <v>OK</v>
      </c>
    </row>
    <row r="17" spans="2:74" ht="16" x14ac:dyDescent="0.15">
      <c r="B17" s="19">
        <v>16</v>
      </c>
      <c r="C17" s="20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1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3"/>
      <c r="AQ17" s="19">
        <f t="shared" si="2"/>
        <v>16</v>
      </c>
      <c r="AR17" s="52"/>
      <c r="AS17" s="54"/>
      <c r="AT17" s="54"/>
      <c r="AU17" s="54"/>
      <c r="AV17" s="54"/>
      <c r="AW17" s="54"/>
      <c r="AX17" s="54"/>
      <c r="AY17" s="54"/>
      <c r="AZ17" s="54"/>
      <c r="BA17" s="54"/>
      <c r="BB17" s="54"/>
      <c r="BC17" s="54"/>
      <c r="BD17" s="54"/>
      <c r="BE17" s="54"/>
      <c r="BF17" s="54"/>
      <c r="BG17" s="53"/>
      <c r="BH17" s="58" t="str">
        <f>IF(E$18=S17,"OK","error")</f>
        <v>OK</v>
      </c>
      <c r="BI17" s="58" t="str">
        <f>IF(R$19=T17,"OK","error")</f>
        <v>OK</v>
      </c>
      <c r="BJ17" s="58" t="str">
        <f>IF(R$20=U17,"OK","error")</f>
        <v>OK</v>
      </c>
      <c r="BK17" s="58" t="str">
        <f>IF(R$21=V17,"OK","error")</f>
        <v>OK</v>
      </c>
      <c r="BL17" s="58" t="str">
        <f>IF(R$22=W17,"OK","error")</f>
        <v>OK</v>
      </c>
      <c r="BM17" s="58" t="str">
        <f>IF(R$23=X17,"OK","error")</f>
        <v>OK</v>
      </c>
      <c r="BN17" s="58" t="str">
        <f>IF(R$24=Y17,"OK","error")</f>
        <v>OK</v>
      </c>
      <c r="BO17" s="58" t="str">
        <f>IF(R$25=Z17,"OK","error")</f>
        <v>OK</v>
      </c>
      <c r="BP17" s="58" t="str">
        <f>IF(R$26=AA17,"OK","error")</f>
        <v>OK</v>
      </c>
      <c r="BQ17" s="58" t="str">
        <f>IF(R$27=AB17,"OK","error")</f>
        <v>OK</v>
      </c>
      <c r="BR17" s="58" t="str">
        <f>IF(R$28=AC17,"OK","error")</f>
        <v>OK</v>
      </c>
      <c r="BS17" s="58" t="str">
        <f>IF(R$29=AD17,"OK","error")</f>
        <v>OK</v>
      </c>
      <c r="BT17" s="58" t="str">
        <f>IF(R$30=AE17,"OK","error")</f>
        <v>OK</v>
      </c>
      <c r="BU17" s="58" t="str">
        <f>IF(R$31=AF17,"OK","error")</f>
        <v>OK</v>
      </c>
    </row>
    <row r="18" spans="2:74" ht="16" x14ac:dyDescent="0.15">
      <c r="B18" s="19">
        <v>17</v>
      </c>
      <c r="C18" s="20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1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23"/>
      <c r="AQ18" s="19">
        <f t="shared" si="2"/>
        <v>17</v>
      </c>
      <c r="AR18" s="52"/>
      <c r="AS18" s="54"/>
      <c r="AT18" s="54"/>
      <c r="AU18" s="54"/>
      <c r="AV18" s="54"/>
      <c r="AW18" s="54"/>
      <c r="AX18" s="54"/>
      <c r="AY18" s="54"/>
      <c r="AZ18" s="54"/>
      <c r="BA18" s="54"/>
      <c r="BB18" s="54"/>
      <c r="BC18" s="54"/>
      <c r="BD18" s="54"/>
      <c r="BE18" s="54"/>
      <c r="BF18" s="54"/>
      <c r="BG18" s="54"/>
      <c r="BH18" s="53"/>
      <c r="BI18" s="58" t="str">
        <f>IF(E$19=T18,"OK","error")</f>
        <v>OK</v>
      </c>
      <c r="BJ18" s="58" t="str">
        <f>IF(S$20=U18,"OK","error")</f>
        <v>OK</v>
      </c>
      <c r="BK18" s="58" t="str">
        <f>IF(S$21=V18,"OK","error")</f>
        <v>OK</v>
      </c>
      <c r="BL18" s="58" t="str">
        <f>IF(E$22=W18,"OK","error")</f>
        <v>OK</v>
      </c>
      <c r="BM18" s="58" t="str">
        <f>IF(S$23=X18,"OK","error")</f>
        <v>OK</v>
      </c>
      <c r="BN18" s="58" t="str">
        <f>IF(S$24=Y18,"OK","error")</f>
        <v>OK</v>
      </c>
      <c r="BO18" s="58" t="str">
        <f>IF(S$25=Z18,"OK","error")</f>
        <v>OK</v>
      </c>
      <c r="BP18" s="58" t="str">
        <f>IF(S$26=AA18,"OK","error")</f>
        <v>OK</v>
      </c>
      <c r="BQ18" s="58" t="str">
        <f>IF(S$27=AB18,"OK","error")</f>
        <v>OK</v>
      </c>
      <c r="BR18" s="58" t="str">
        <f>IF(S$28=AC18,"OK","error")</f>
        <v>OK</v>
      </c>
      <c r="BS18" s="58" t="str">
        <f>IF(S$29=AD18,"OK","error")</f>
        <v>OK</v>
      </c>
      <c r="BT18" s="58" t="str">
        <f>IF(S$30=AE18,"OK","error")</f>
        <v>OK</v>
      </c>
      <c r="BU18" s="58" t="str">
        <f>IF(S$31=AF18,"OK","error")</f>
        <v>OK</v>
      </c>
    </row>
    <row r="19" spans="2:74" ht="16" x14ac:dyDescent="0.15">
      <c r="B19" s="19">
        <v>18</v>
      </c>
      <c r="C19" s="20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1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3"/>
      <c r="AQ19" s="19">
        <f t="shared" si="2"/>
        <v>18</v>
      </c>
      <c r="AR19" s="52"/>
      <c r="AS19" s="54"/>
      <c r="AT19" s="54"/>
      <c r="AU19" s="54"/>
      <c r="AV19" s="54"/>
      <c r="AW19" s="54"/>
      <c r="AX19" s="54"/>
      <c r="AY19" s="54"/>
      <c r="AZ19" s="54"/>
      <c r="BA19" s="54"/>
      <c r="BB19" s="54"/>
      <c r="BC19" s="54"/>
      <c r="BD19" s="54"/>
      <c r="BE19" s="54"/>
      <c r="BF19" s="54"/>
      <c r="BG19" s="54"/>
      <c r="BH19" s="54"/>
      <c r="BI19" s="53"/>
      <c r="BJ19" s="58" t="str">
        <f>IF(E$20=U19,"OK","error")</f>
        <v>OK</v>
      </c>
      <c r="BK19" s="58" t="str">
        <f>IF(T$21=V19,"OK","error")</f>
        <v>OK</v>
      </c>
      <c r="BL19" s="58" t="str">
        <f>IF(E$22=W19,"OK","error")</f>
        <v>OK</v>
      </c>
      <c r="BM19" s="58" t="str">
        <f>IF(T$23=X19,"OK","error")</f>
        <v>OK</v>
      </c>
      <c r="BN19" s="58" t="str">
        <f>IF(T$24=Y19,"OK","error")</f>
        <v>OK</v>
      </c>
      <c r="BO19" s="58" t="str">
        <f>IF(T$25=Z19,"OK","error")</f>
        <v>OK</v>
      </c>
      <c r="BP19" s="58" t="str">
        <f>IF(T$26=AA19,"OK","error")</f>
        <v>OK</v>
      </c>
      <c r="BQ19" s="58" t="str">
        <f>IF(T$27=AB19,"OK","error")</f>
        <v>OK</v>
      </c>
      <c r="BR19" s="58" t="str">
        <f>IF(T$28=AC19,"OK","error")</f>
        <v>OK</v>
      </c>
      <c r="BS19" s="58" t="str">
        <f>IF(T$29=AD19,"OK","error")</f>
        <v>OK</v>
      </c>
      <c r="BT19" s="58" t="str">
        <f>IF(T$30=AE19,"OK","error")</f>
        <v>OK</v>
      </c>
      <c r="BU19" s="58" t="str">
        <f>IF(T$31=AF19,"OK","error")</f>
        <v>OK</v>
      </c>
    </row>
    <row r="20" spans="2:74" ht="16" x14ac:dyDescent="0.15">
      <c r="B20" s="19">
        <v>19</v>
      </c>
      <c r="C20" s="20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1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3"/>
      <c r="AQ20" s="19">
        <f t="shared" si="2"/>
        <v>19</v>
      </c>
      <c r="AR20" s="52"/>
      <c r="AS20" s="54"/>
      <c r="AT20" s="54"/>
      <c r="AU20" s="54"/>
      <c r="AV20" s="54"/>
      <c r="AW20" s="54"/>
      <c r="AX20" s="54"/>
      <c r="AY20" s="54"/>
      <c r="AZ20" s="54"/>
      <c r="BA20" s="54"/>
      <c r="BB20" s="54"/>
      <c r="BC20" s="54"/>
      <c r="BD20" s="54"/>
      <c r="BE20" s="54"/>
      <c r="BF20" s="54"/>
      <c r="BG20" s="54"/>
      <c r="BH20" s="54"/>
      <c r="BI20" s="54"/>
      <c r="BJ20" s="53"/>
      <c r="BK20" s="58" t="str">
        <f>IF(E$21=V20,"OK","error")</f>
        <v>OK</v>
      </c>
      <c r="BL20" s="58" t="str">
        <f>IF(E$22=W20,"OK","error")</f>
        <v>OK</v>
      </c>
      <c r="BM20" s="58" t="str">
        <f>IF(U$23=X20,"OK","error")</f>
        <v>OK</v>
      </c>
      <c r="BN20" s="58" t="str">
        <f>IF(U$24=Y20,"OK","error")</f>
        <v>OK</v>
      </c>
      <c r="BO20" s="58" t="str">
        <f>IF(U$25=Z20,"OK","error")</f>
        <v>OK</v>
      </c>
      <c r="BP20" s="58" t="str">
        <f>IF(U$26=AA20,"OK","error")</f>
        <v>OK</v>
      </c>
      <c r="BQ20" s="58" t="str">
        <f>IF(U$27=AB20,"OK","error")</f>
        <v>OK</v>
      </c>
      <c r="BR20" s="58" t="str">
        <f>IF(U$28=AC20,"OK","error")</f>
        <v>OK</v>
      </c>
      <c r="BS20" s="58" t="str">
        <f>IF(U$29=AD20,"OK","error")</f>
        <v>OK</v>
      </c>
      <c r="BT20" s="58" t="str">
        <f>IF(U$30=AE20,"OK","error")</f>
        <v>OK</v>
      </c>
      <c r="BU20" s="58" t="str">
        <f>IF(U$31=AF20,"OK","error")</f>
        <v>OK</v>
      </c>
      <c r="BV20" s="58"/>
    </row>
    <row r="21" spans="2:74" ht="16" x14ac:dyDescent="0.15">
      <c r="B21" s="19">
        <v>20</v>
      </c>
      <c r="C21" s="20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1"/>
      <c r="W21" s="22"/>
      <c r="X21" s="22"/>
      <c r="Y21" s="22"/>
      <c r="Z21" s="22"/>
      <c r="AA21" s="22"/>
      <c r="AB21" s="22"/>
      <c r="AC21" s="22"/>
      <c r="AD21" s="22"/>
      <c r="AE21" s="22"/>
      <c r="AF21" s="23"/>
      <c r="AQ21" s="19">
        <f t="shared" si="2"/>
        <v>20</v>
      </c>
      <c r="AR21" s="52"/>
      <c r="AS21" s="54"/>
      <c r="AT21" s="54"/>
      <c r="AU21" s="54"/>
      <c r="AV21" s="54"/>
      <c r="AW21" s="54"/>
      <c r="AX21" s="54"/>
      <c r="AY21" s="54"/>
      <c r="AZ21" s="54"/>
      <c r="BA21" s="54"/>
      <c r="BB21" s="54"/>
      <c r="BC21" s="54"/>
      <c r="BD21" s="54"/>
      <c r="BE21" s="54"/>
      <c r="BF21" s="54"/>
      <c r="BG21" s="54"/>
      <c r="BH21" s="54"/>
      <c r="BI21" s="54"/>
      <c r="BJ21" s="54"/>
      <c r="BK21" s="53"/>
      <c r="BL21" s="58" t="str">
        <f>IF(E$22=W21,"OK","error")</f>
        <v>OK</v>
      </c>
      <c r="BM21" s="58" t="str">
        <f>IF(V$23=X21,"OK","error")</f>
        <v>OK</v>
      </c>
      <c r="BN21" s="58" t="str">
        <f>IF(V$24=Y21,"OK","error")</f>
        <v>OK</v>
      </c>
      <c r="BO21" s="58" t="str">
        <f>IF(V$25=Z21,"OK","error")</f>
        <v>OK</v>
      </c>
      <c r="BP21" s="58" t="str">
        <f>IF(V$26=AA21,"OK","error")</f>
        <v>OK</v>
      </c>
      <c r="BQ21" s="58" t="str">
        <f>IF(V$27=AB21,"OK","error")</f>
        <v>OK</v>
      </c>
      <c r="BR21" s="58" t="str">
        <f>IF(V$28=AC21,"OK","error")</f>
        <v>OK</v>
      </c>
      <c r="BS21" s="58" t="str">
        <f>IF(V$29=AD21,"OK","error")</f>
        <v>OK</v>
      </c>
      <c r="BT21" s="58" t="str">
        <f>IF(V$30=AE21,"OK","error")</f>
        <v>OK</v>
      </c>
      <c r="BU21" s="58" t="str">
        <f>IF(V$31=AF21,"OK","error")</f>
        <v>OK</v>
      </c>
    </row>
    <row r="22" spans="2:74" ht="16" x14ac:dyDescent="0.15">
      <c r="B22" s="19">
        <v>21</v>
      </c>
      <c r="C22" s="20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1"/>
      <c r="X22" s="22"/>
      <c r="Y22" s="22"/>
      <c r="Z22" s="22"/>
      <c r="AA22" s="22"/>
      <c r="AB22" s="22"/>
      <c r="AC22" s="22"/>
      <c r="AD22" s="22"/>
      <c r="AE22" s="22"/>
      <c r="AF22" s="23"/>
      <c r="AQ22" s="19">
        <f t="shared" si="2"/>
        <v>21</v>
      </c>
      <c r="AR22" s="52"/>
      <c r="AS22" s="54"/>
      <c r="AT22" s="54"/>
      <c r="AU22" s="54"/>
      <c r="AV22" s="54"/>
      <c r="AW22" s="54"/>
      <c r="AX22" s="54"/>
      <c r="AY22" s="54"/>
      <c r="AZ22" s="54"/>
      <c r="BA22" s="54"/>
      <c r="BB22" s="54"/>
      <c r="BC22" s="54"/>
      <c r="BD22" s="54"/>
      <c r="BE22" s="54"/>
      <c r="BF22" s="54"/>
      <c r="BG22" s="54"/>
      <c r="BH22" s="54"/>
      <c r="BI22" s="54"/>
      <c r="BJ22" s="54"/>
      <c r="BK22" s="54"/>
      <c r="BL22" s="53"/>
      <c r="BM22" s="58" t="str">
        <f>IF(E$23=X22,"OK","error")</f>
        <v>OK</v>
      </c>
      <c r="BN22" s="58" t="str">
        <f>IF(W$24=Y22,"OK","error")</f>
        <v>OK</v>
      </c>
      <c r="BO22" s="58" t="str">
        <f>IF(W$25=Z22,"OK","error")</f>
        <v>OK</v>
      </c>
      <c r="BP22" s="58" t="str">
        <f>IF(W$26=AA22,"OK","error")</f>
        <v>OK</v>
      </c>
      <c r="BQ22" s="58" t="str">
        <f>IF(E$27=AB22,"OK","error")</f>
        <v>OK</v>
      </c>
      <c r="BR22" s="58" t="str">
        <f>IF(W$28=AC22,"OK","error")</f>
        <v>OK</v>
      </c>
      <c r="BS22" s="58" t="str">
        <f>IF(W$29=AD22,"OK","error")</f>
        <v>OK</v>
      </c>
      <c r="BT22" s="58" t="str">
        <f>IF(W$30=AE22,"OK","error")</f>
        <v>OK</v>
      </c>
      <c r="BU22" s="58" t="str">
        <f>IF(W$31=AF22,"OK","error")</f>
        <v>OK</v>
      </c>
    </row>
    <row r="23" spans="2:74" ht="16" x14ac:dyDescent="0.15">
      <c r="B23" s="19">
        <v>22</v>
      </c>
      <c r="C23" s="20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1"/>
      <c r="Y23" s="22"/>
      <c r="Z23" s="22"/>
      <c r="AA23" s="22"/>
      <c r="AB23" s="22"/>
      <c r="AC23" s="22"/>
      <c r="AD23" s="22"/>
      <c r="AE23" s="22"/>
      <c r="AF23" s="23"/>
      <c r="AQ23" s="19">
        <f t="shared" si="2"/>
        <v>22</v>
      </c>
      <c r="AR23" s="52"/>
      <c r="AS23" s="54"/>
      <c r="AT23" s="54"/>
      <c r="AU23" s="54"/>
      <c r="AV23" s="54"/>
      <c r="AW23" s="54"/>
      <c r="AX23" s="54"/>
      <c r="AY23" s="54"/>
      <c r="AZ23" s="54"/>
      <c r="BA23" s="54"/>
      <c r="BB23" s="54"/>
      <c r="BC23" s="54"/>
      <c r="BD23" s="54"/>
      <c r="BE23" s="54"/>
      <c r="BF23" s="54"/>
      <c r="BG23" s="54"/>
      <c r="BH23" s="54"/>
      <c r="BI23" s="54"/>
      <c r="BJ23" s="54"/>
      <c r="BK23" s="54"/>
      <c r="BL23" s="54"/>
      <c r="BM23" s="53"/>
      <c r="BN23" s="58" t="str">
        <f>IF(X$24=Y23,"OK","error")</f>
        <v>OK</v>
      </c>
      <c r="BO23" s="58" t="str">
        <f>IF(X$25=Z23,"OK","error")</f>
        <v>OK</v>
      </c>
      <c r="BP23" s="58" t="str">
        <f>IF(X$26=AA23,"OK","error")</f>
        <v>OK</v>
      </c>
      <c r="BQ23" s="58" t="str">
        <f>IF(W$27=AB23,"OK","error")</f>
        <v>OK</v>
      </c>
      <c r="BR23" s="58" t="str">
        <f>IF(X$28=AC23,"OK","error")</f>
        <v>OK</v>
      </c>
      <c r="BS23" s="58" t="str">
        <f>IF(X$29=AD23,"OK","error")</f>
        <v>OK</v>
      </c>
      <c r="BT23" s="58" t="str">
        <f>IF(X$30=AE23,"OK","error")</f>
        <v>OK</v>
      </c>
      <c r="BU23" s="58" t="str">
        <f>IF(X$31=AF23,"OK","error")</f>
        <v>OK</v>
      </c>
    </row>
    <row r="24" spans="2:74" ht="16" x14ac:dyDescent="0.15">
      <c r="B24" s="19">
        <v>23</v>
      </c>
      <c r="C24" s="20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1"/>
      <c r="Z24" s="22"/>
      <c r="AA24" s="22"/>
      <c r="AB24" s="22"/>
      <c r="AC24" s="22"/>
      <c r="AD24" s="22"/>
      <c r="AE24" s="22"/>
      <c r="AF24" s="23"/>
      <c r="AQ24" s="19">
        <f t="shared" si="2"/>
        <v>23</v>
      </c>
      <c r="AR24" s="52"/>
      <c r="AS24" s="54"/>
      <c r="AT24" s="54"/>
      <c r="AU24" s="54"/>
      <c r="AV24" s="54"/>
      <c r="AW24" s="54"/>
      <c r="AX24" s="54"/>
      <c r="AY24" s="54"/>
      <c r="AZ24" s="54"/>
      <c r="BA24" s="54"/>
      <c r="BB24" s="54"/>
      <c r="BC24" s="54"/>
      <c r="BD24" s="54"/>
      <c r="BE24" s="54"/>
      <c r="BF24" s="54"/>
      <c r="BG24" s="54"/>
      <c r="BH24" s="54"/>
      <c r="BI24" s="54"/>
      <c r="BJ24" s="54"/>
      <c r="BK24" s="54"/>
      <c r="BL24" s="54"/>
      <c r="BM24" s="54"/>
      <c r="BN24" s="53"/>
      <c r="BO24" s="58" t="str">
        <f>IF(Y$25=Z24,"OK","error")</f>
        <v>OK</v>
      </c>
      <c r="BP24" s="58" t="str">
        <f>IF(Y$26=AA24,"OK","error")</f>
        <v>OK</v>
      </c>
      <c r="BQ24" s="58" t="str">
        <f>IF(X$27=AB24,"OK","error")</f>
        <v>OK</v>
      </c>
      <c r="BR24" s="58" t="str">
        <f>IF(Y$28=AC24,"OK","error")</f>
        <v>OK</v>
      </c>
      <c r="BS24" s="58" t="str">
        <f>IF(Y$29=AD24,"OK","error")</f>
        <v>OK</v>
      </c>
      <c r="BT24" s="58" t="str">
        <f>IF(Y$30=AE24,"OK","error")</f>
        <v>OK</v>
      </c>
      <c r="BU24" s="58" t="str">
        <f>IF(Y$31=AF24,"OK","error")</f>
        <v>OK</v>
      </c>
    </row>
    <row r="25" spans="2:74" ht="16" x14ac:dyDescent="0.15">
      <c r="B25" s="19">
        <v>24</v>
      </c>
      <c r="C25" s="20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1"/>
      <c r="AA25" s="22"/>
      <c r="AB25" s="22"/>
      <c r="AC25" s="22"/>
      <c r="AD25" s="22"/>
      <c r="AE25" s="22"/>
      <c r="AF25" s="23"/>
      <c r="AQ25" s="19">
        <f t="shared" si="2"/>
        <v>24</v>
      </c>
      <c r="AR25" s="52"/>
      <c r="AS25" s="54"/>
      <c r="AT25" s="54"/>
      <c r="AU25" s="54"/>
      <c r="AV25" s="54"/>
      <c r="AW25" s="54"/>
      <c r="AX25" s="54"/>
      <c r="AY25" s="54"/>
      <c r="AZ25" s="54"/>
      <c r="BA25" s="54"/>
      <c r="BB25" s="54"/>
      <c r="BC25" s="54"/>
      <c r="BD25" s="54"/>
      <c r="BE25" s="54"/>
      <c r="BF25" s="54"/>
      <c r="BG25" s="54"/>
      <c r="BH25" s="54"/>
      <c r="BI25" s="54"/>
      <c r="BJ25" s="54"/>
      <c r="BK25" s="54"/>
      <c r="BL25" s="54"/>
      <c r="BM25" s="54"/>
      <c r="BN25" s="54"/>
      <c r="BO25" s="53"/>
      <c r="BP25" s="58" t="str">
        <f>IF(Z$26=AA25,"OK","error")</f>
        <v>OK</v>
      </c>
      <c r="BQ25" s="58" t="str">
        <f>IF(Y$27=AB25,"OK","error")</f>
        <v>OK</v>
      </c>
      <c r="BR25" s="58" t="str">
        <f>IF(Z$28=AC25,"OK","error")</f>
        <v>OK</v>
      </c>
      <c r="BS25" s="58" t="str">
        <f>IF(Z$29=AD25,"OK","error")</f>
        <v>OK</v>
      </c>
      <c r="BT25" s="58" t="str">
        <f>IF(Z$30=AE25,"OK","error")</f>
        <v>OK</v>
      </c>
      <c r="BU25" s="58" t="str">
        <f>IF(Z$31=AF25,"OK","error")</f>
        <v>OK</v>
      </c>
    </row>
    <row r="26" spans="2:74" ht="16" x14ac:dyDescent="0.15">
      <c r="B26" s="19">
        <v>25</v>
      </c>
      <c r="C26" s="20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1"/>
      <c r="AB26" s="22"/>
      <c r="AC26" s="22"/>
      <c r="AD26" s="22"/>
      <c r="AE26" s="22"/>
      <c r="AF26" s="23"/>
      <c r="AQ26" s="19">
        <f t="shared" si="2"/>
        <v>25</v>
      </c>
      <c r="AR26" s="52"/>
      <c r="AS26" s="54"/>
      <c r="AT26" s="54"/>
      <c r="AU26" s="54"/>
      <c r="AV26" s="54"/>
      <c r="AW26" s="54"/>
      <c r="AX26" s="54"/>
      <c r="AY26" s="54"/>
      <c r="AZ26" s="54"/>
      <c r="BA26" s="54"/>
      <c r="BB26" s="54"/>
      <c r="BC26" s="54"/>
      <c r="BD26" s="54"/>
      <c r="BE26" s="54"/>
      <c r="BF26" s="54"/>
      <c r="BG26" s="54"/>
      <c r="BH26" s="54"/>
      <c r="BI26" s="54"/>
      <c r="BJ26" s="54"/>
      <c r="BK26" s="54"/>
      <c r="BL26" s="54"/>
      <c r="BM26" s="54"/>
      <c r="BN26" s="54"/>
      <c r="BO26" s="54"/>
      <c r="BP26" s="53"/>
      <c r="BQ26" s="58" t="str">
        <f>IF(Z$27=AB26,"OK","error")</f>
        <v>OK</v>
      </c>
      <c r="BR26" s="58" t="str">
        <f>IF(AA$28=AC26,"OK","error")</f>
        <v>OK</v>
      </c>
      <c r="BS26" s="58" t="str">
        <f>IF(AA$29=AD26,"OK","error")</f>
        <v>OK</v>
      </c>
      <c r="BT26" s="58" t="str">
        <f>IF(AA$30=AE26,"OK","error")</f>
        <v>OK</v>
      </c>
      <c r="BU26" s="58" t="str">
        <f>IF(AA$31=AF26,"OK","error")</f>
        <v>OK</v>
      </c>
    </row>
    <row r="27" spans="2:74" ht="16" x14ac:dyDescent="0.15">
      <c r="B27" s="19">
        <v>26</v>
      </c>
      <c r="C27" s="20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1"/>
      <c r="AC27" s="22"/>
      <c r="AD27" s="22"/>
      <c r="AE27" s="22"/>
      <c r="AF27" s="23"/>
      <c r="AQ27" s="19">
        <f t="shared" si="2"/>
        <v>26</v>
      </c>
      <c r="AR27" s="52"/>
      <c r="AS27" s="54"/>
      <c r="AT27" s="54"/>
      <c r="AU27" s="54"/>
      <c r="AV27" s="54"/>
      <c r="AW27" s="54"/>
      <c r="AX27" s="54"/>
      <c r="AY27" s="54"/>
      <c r="AZ27" s="54"/>
      <c r="BA27" s="54"/>
      <c r="BB27" s="54"/>
      <c r="BC27" s="54"/>
      <c r="BD27" s="54"/>
      <c r="BE27" s="54"/>
      <c r="BF27" s="54"/>
      <c r="BG27" s="54"/>
      <c r="BH27" s="54"/>
      <c r="BI27" s="54"/>
      <c r="BJ27" s="54"/>
      <c r="BK27" s="54"/>
      <c r="BL27" s="54"/>
      <c r="BM27" s="54"/>
      <c r="BN27" s="54"/>
      <c r="BO27" s="54"/>
      <c r="BP27" s="54"/>
      <c r="BQ27" s="53"/>
      <c r="BR27" s="58" t="str">
        <f>IF(AB$28=AC27,"OK","error")</f>
        <v>OK</v>
      </c>
      <c r="BS27" s="58" t="str">
        <f>IF(AB$29=AD27,"OK","error")</f>
        <v>OK</v>
      </c>
      <c r="BT27" s="58" t="str">
        <f>IF(AB$30=AE27,"OK","error")</f>
        <v>OK</v>
      </c>
      <c r="BU27" s="58" t="str">
        <f>IF(AB$31=AF27,"OK","error")</f>
        <v>OK</v>
      </c>
    </row>
    <row r="28" spans="2:74" ht="16" x14ac:dyDescent="0.15">
      <c r="B28" s="19">
        <v>27</v>
      </c>
      <c r="C28" s="20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  <c r="AC28" s="21"/>
      <c r="AD28" s="22"/>
      <c r="AE28" s="22"/>
      <c r="AF28" s="23"/>
      <c r="AQ28" s="19">
        <f t="shared" si="2"/>
        <v>27</v>
      </c>
      <c r="AR28" s="52"/>
      <c r="AS28" s="54"/>
      <c r="AT28" s="54"/>
      <c r="AU28" s="54"/>
      <c r="AV28" s="54"/>
      <c r="AW28" s="54"/>
      <c r="AX28" s="54"/>
      <c r="AY28" s="54"/>
      <c r="AZ28" s="54"/>
      <c r="BA28" s="54"/>
      <c r="BB28" s="54"/>
      <c r="BC28" s="54"/>
      <c r="BD28" s="54"/>
      <c r="BE28" s="54"/>
      <c r="BF28" s="54"/>
      <c r="BG28" s="54"/>
      <c r="BH28" s="54"/>
      <c r="BI28" s="54"/>
      <c r="BJ28" s="54"/>
      <c r="BK28" s="54"/>
      <c r="BL28" s="54"/>
      <c r="BM28" s="54"/>
      <c r="BN28" s="54"/>
      <c r="BO28" s="54"/>
      <c r="BP28" s="54"/>
      <c r="BQ28" s="54"/>
      <c r="BR28" s="53"/>
      <c r="BS28" s="58" t="str">
        <f>IF(AC$29=AD28,"OK","error")</f>
        <v>OK</v>
      </c>
      <c r="BT28" s="58" t="str">
        <f>IF(AC$30=AE28,"OK","error")</f>
        <v>OK</v>
      </c>
      <c r="BU28" s="58" t="str">
        <f>IF(AC$31=AF28,"OK","error")</f>
        <v>OK</v>
      </c>
    </row>
    <row r="29" spans="2:74" ht="16" x14ac:dyDescent="0.15">
      <c r="B29" s="19">
        <v>28</v>
      </c>
      <c r="C29" s="20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1"/>
      <c r="AE29" s="22"/>
      <c r="AF29" s="23"/>
      <c r="AQ29" s="19">
        <f t="shared" si="2"/>
        <v>28</v>
      </c>
      <c r="AR29" s="52"/>
      <c r="AS29" s="54"/>
      <c r="AT29" s="54"/>
      <c r="AU29" s="54"/>
      <c r="AV29" s="54"/>
      <c r="AW29" s="54"/>
      <c r="AX29" s="54"/>
      <c r="AY29" s="54"/>
      <c r="AZ29" s="54"/>
      <c r="BA29" s="54"/>
      <c r="BB29" s="54"/>
      <c r="BC29" s="54"/>
      <c r="BD29" s="54"/>
      <c r="BE29" s="54"/>
      <c r="BF29" s="54"/>
      <c r="BG29" s="54"/>
      <c r="BH29" s="54"/>
      <c r="BI29" s="54"/>
      <c r="BJ29" s="54"/>
      <c r="BK29" s="54"/>
      <c r="BL29" s="54"/>
      <c r="BM29" s="54"/>
      <c r="BN29" s="54"/>
      <c r="BO29" s="54"/>
      <c r="BP29" s="54"/>
      <c r="BQ29" s="54"/>
      <c r="BR29" s="54"/>
      <c r="BS29" s="53"/>
      <c r="BT29" s="58" t="str">
        <f>IF(AD$30=AE29,"OK","error")</f>
        <v>OK</v>
      </c>
      <c r="BU29" s="58" t="str">
        <f>IF(AD$31=AF29,"OK","error")</f>
        <v>OK</v>
      </c>
    </row>
    <row r="30" spans="2:74" ht="16" x14ac:dyDescent="0.15">
      <c r="B30" s="19">
        <v>29</v>
      </c>
      <c r="C30" s="20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  <c r="AC30" s="22"/>
      <c r="AD30" s="22"/>
      <c r="AE30" s="21"/>
      <c r="AF30" s="23"/>
      <c r="AQ30" s="19">
        <f t="shared" si="2"/>
        <v>29</v>
      </c>
      <c r="AR30" s="52"/>
      <c r="AS30" s="54"/>
      <c r="AT30" s="54"/>
      <c r="AU30" s="54"/>
      <c r="AV30" s="54"/>
      <c r="AW30" s="54"/>
      <c r="AX30" s="54"/>
      <c r="AY30" s="54"/>
      <c r="AZ30" s="54"/>
      <c r="BA30" s="54"/>
      <c r="BB30" s="54"/>
      <c r="BC30" s="54"/>
      <c r="BD30" s="54"/>
      <c r="BE30" s="54"/>
      <c r="BF30" s="54"/>
      <c r="BG30" s="54"/>
      <c r="BH30" s="54"/>
      <c r="BI30" s="54"/>
      <c r="BJ30" s="54"/>
      <c r="BK30" s="54"/>
      <c r="BL30" s="54"/>
      <c r="BM30" s="54"/>
      <c r="BN30" s="54"/>
      <c r="BO30" s="54"/>
      <c r="BP30" s="54"/>
      <c r="BQ30" s="54"/>
      <c r="BR30" s="54"/>
      <c r="BS30" s="54"/>
      <c r="BT30" s="53"/>
      <c r="BU30" s="58" t="str">
        <f>IF(AE$31=AF30,"OK","error")</f>
        <v>OK</v>
      </c>
    </row>
    <row r="31" spans="2:74" ht="17" thickBot="1" x14ac:dyDescent="0.2">
      <c r="B31" s="24">
        <v>30</v>
      </c>
      <c r="C31" s="25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  <c r="X31" s="26"/>
      <c r="Y31" s="26"/>
      <c r="Z31" s="26"/>
      <c r="AA31" s="26"/>
      <c r="AB31" s="26"/>
      <c r="AC31" s="26"/>
      <c r="AD31" s="26"/>
      <c r="AE31" s="26"/>
      <c r="AF31" s="27"/>
      <c r="AQ31" s="24">
        <f t="shared" si="2"/>
        <v>30</v>
      </c>
      <c r="AR31" s="55"/>
      <c r="AS31" s="56"/>
      <c r="AT31" s="56"/>
      <c r="AU31" s="56"/>
      <c r="AV31" s="56"/>
      <c r="AW31" s="56"/>
      <c r="AX31" s="56"/>
      <c r="AY31" s="56"/>
      <c r="AZ31" s="56"/>
      <c r="BA31" s="56"/>
      <c r="BB31" s="56"/>
      <c r="BC31" s="56"/>
      <c r="BD31" s="56"/>
      <c r="BE31" s="56"/>
      <c r="BF31" s="56"/>
      <c r="BG31" s="56"/>
      <c r="BH31" s="56"/>
      <c r="BI31" s="56"/>
      <c r="BJ31" s="56"/>
      <c r="BK31" s="56"/>
      <c r="BL31" s="56"/>
      <c r="BM31" s="56"/>
      <c r="BN31" s="56"/>
      <c r="BO31" s="56"/>
      <c r="BP31" s="56"/>
      <c r="BQ31" s="56"/>
      <c r="BR31" s="56"/>
      <c r="BS31" s="56"/>
      <c r="BT31" s="56"/>
      <c r="BU31" s="57"/>
    </row>
    <row r="35" ht="11" customHeight="1" x14ac:dyDescent="0.15"/>
    <row r="36" hidden="1" x14ac:dyDescent="0.15"/>
  </sheetData>
  <phoneticPr fontId="1" type="noConversion"/>
  <pageMargins left="0.78740157499999996" right="0.78740157499999996" top="0.984251969" bottom="0.984251969" header="0.4921259845" footer="0.4921259845"/>
  <pageSetup paperSize="9" scale="71" orientation="landscape" horizontalDpi="0" verticalDpi="0"/>
  <headerFooter alignWithMargins="0">
    <oddFooter>&amp;L&amp;G</oddFooter>
  </headerFooter>
  <drawing r:id="rId1"/>
  <legacyDrawingHF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33CD07-8927-9E48-AE6F-BE0A20D30979}">
  <sheetPr codeName="Tabelle6">
    <tabColor rgb="FFFEF445"/>
  </sheetPr>
  <dimension ref="A1:G48"/>
  <sheetViews>
    <sheetView view="pageBreakPreview" topLeftCell="B1" zoomScale="90" zoomScaleNormal="120" zoomScaleSheetLayoutView="90" workbookViewId="0">
      <selection activeCell="G44" sqref="G44"/>
    </sheetView>
  </sheetViews>
  <sheetFormatPr baseColWidth="10" defaultColWidth="10.83203125" defaultRowHeight="14" x14ac:dyDescent="0.15"/>
  <cols>
    <col min="2" max="2" width="21.6640625" style="3" bestFit="1" customWidth="1"/>
    <col min="3" max="3" width="15.5" style="3" customWidth="1"/>
    <col min="4" max="4" width="21.6640625" style="3" bestFit="1" customWidth="1"/>
    <col min="5" max="5" width="15.5" style="4" customWidth="1"/>
    <col min="6" max="6" width="17.6640625" style="4" customWidth="1"/>
    <col min="7" max="7" width="27.6640625" style="2" customWidth="1"/>
  </cols>
  <sheetData>
    <row r="1" spans="1:7" s="91" customFormat="1" ht="27" customHeight="1" x14ac:dyDescent="0.15">
      <c r="A1" s="90"/>
      <c r="B1" s="90" t="s">
        <v>21</v>
      </c>
      <c r="C1" s="90" t="s">
        <v>22</v>
      </c>
      <c r="D1" s="90" t="s">
        <v>23</v>
      </c>
    </row>
    <row r="2" spans="1:7" ht="16" x14ac:dyDescent="0.15">
      <c r="B2" s="28" t="s">
        <v>0</v>
      </c>
      <c r="C2" s="28" t="s">
        <v>24</v>
      </c>
      <c r="D2" s="28" t="s">
        <v>15</v>
      </c>
      <c r="E2" s="29"/>
      <c r="F2" s="29"/>
      <c r="G2" s="30"/>
    </row>
    <row r="3" spans="1:7" ht="16" x14ac:dyDescent="0.15">
      <c r="B3" s="28" t="s">
        <v>1</v>
      </c>
      <c r="C3" s="28" t="s">
        <v>26</v>
      </c>
      <c r="D3" s="28" t="s">
        <v>15</v>
      </c>
      <c r="E3" s="29"/>
      <c r="F3" s="29"/>
      <c r="G3" s="30"/>
    </row>
    <row r="4" spans="1:7" ht="16" x14ac:dyDescent="0.15">
      <c r="B4" s="31" t="s">
        <v>38</v>
      </c>
      <c r="C4" s="28" t="s">
        <v>26</v>
      </c>
      <c r="D4" s="28" t="s">
        <v>0</v>
      </c>
      <c r="E4" s="29"/>
      <c r="F4" s="29"/>
      <c r="G4" s="30"/>
    </row>
    <row r="5" spans="1:7" ht="16" x14ac:dyDescent="0.15">
      <c r="B5" s="31" t="s">
        <v>38</v>
      </c>
      <c r="C5" s="28" t="s">
        <v>26</v>
      </c>
      <c r="D5" s="28" t="s">
        <v>3</v>
      </c>
      <c r="E5" s="29"/>
      <c r="F5" s="29"/>
      <c r="G5" s="30"/>
    </row>
    <row r="6" spans="1:7" ht="16" x14ac:dyDescent="0.15">
      <c r="B6" s="28" t="s">
        <v>2</v>
      </c>
      <c r="C6" s="28" t="s">
        <v>27</v>
      </c>
      <c r="D6" s="28" t="s">
        <v>1</v>
      </c>
      <c r="E6" s="29"/>
      <c r="F6" s="29"/>
      <c r="G6" s="30"/>
    </row>
    <row r="7" spans="1:7" ht="16" x14ac:dyDescent="0.15">
      <c r="B7" s="28" t="s">
        <v>3</v>
      </c>
      <c r="C7" s="28" t="s">
        <v>27</v>
      </c>
      <c r="D7" s="28" t="s">
        <v>4</v>
      </c>
      <c r="E7" s="29"/>
      <c r="F7" s="29"/>
      <c r="G7" s="30"/>
    </row>
    <row r="8" spans="1:7" ht="16" x14ac:dyDescent="0.15">
      <c r="B8" s="28" t="s">
        <v>4</v>
      </c>
      <c r="C8" s="28" t="s">
        <v>29</v>
      </c>
      <c r="D8" s="28" t="s">
        <v>17</v>
      </c>
      <c r="E8" s="29"/>
      <c r="F8" s="29"/>
      <c r="G8" s="30"/>
    </row>
    <row r="9" spans="1:7" ht="16" x14ac:dyDescent="0.15">
      <c r="B9" s="28" t="s">
        <v>15</v>
      </c>
      <c r="C9" s="28" t="s">
        <v>30</v>
      </c>
      <c r="D9" s="28" t="s">
        <v>17</v>
      </c>
      <c r="E9" s="29"/>
      <c r="F9" s="29"/>
      <c r="G9" s="30"/>
    </row>
    <row r="10" spans="1:7" ht="16" x14ac:dyDescent="0.15">
      <c r="B10" s="28" t="s">
        <v>17</v>
      </c>
      <c r="C10" s="28" t="s">
        <v>32</v>
      </c>
      <c r="D10" s="28" t="s">
        <v>1</v>
      </c>
      <c r="E10" s="29"/>
      <c r="F10" s="29"/>
      <c r="G10" s="30"/>
    </row>
    <row r="11" spans="1:7" ht="16" x14ac:dyDescent="0.15">
      <c r="B11" s="31" t="s">
        <v>38</v>
      </c>
      <c r="C11" s="28" t="s">
        <v>32</v>
      </c>
      <c r="D11" s="28" t="s">
        <v>2</v>
      </c>
      <c r="E11" s="29"/>
      <c r="F11" s="29"/>
      <c r="G11" s="30"/>
    </row>
    <row r="12" spans="1:7" ht="16" x14ac:dyDescent="0.15">
      <c r="B12" s="28"/>
      <c r="C12" s="28"/>
      <c r="D12" s="28"/>
      <c r="E12" s="29"/>
      <c r="F12" s="29"/>
      <c r="G12" s="30"/>
    </row>
    <row r="17" spans="2:7" x14ac:dyDescent="0.15">
      <c r="B17"/>
      <c r="C17"/>
      <c r="D17"/>
      <c r="E17"/>
      <c r="F17"/>
      <c r="G17"/>
    </row>
    <row r="18" spans="2:7" x14ac:dyDescent="0.15">
      <c r="B18"/>
      <c r="C18"/>
      <c r="D18"/>
      <c r="E18"/>
      <c r="F18"/>
      <c r="G18"/>
    </row>
    <row r="19" spans="2:7" x14ac:dyDescent="0.15">
      <c r="B19"/>
      <c r="C19"/>
      <c r="D19"/>
      <c r="E19"/>
      <c r="F19"/>
      <c r="G19"/>
    </row>
    <row r="20" spans="2:7" x14ac:dyDescent="0.15">
      <c r="B20"/>
      <c r="C20"/>
      <c r="D20"/>
      <c r="E20"/>
      <c r="F20"/>
      <c r="G20"/>
    </row>
    <row r="21" spans="2:7" x14ac:dyDescent="0.15">
      <c r="B21"/>
      <c r="C21"/>
      <c r="D21"/>
      <c r="E21"/>
      <c r="F21"/>
      <c r="G21"/>
    </row>
    <row r="22" spans="2:7" x14ac:dyDescent="0.15">
      <c r="B22"/>
    </row>
    <row r="23" spans="2:7" x14ac:dyDescent="0.15">
      <c r="B23"/>
    </row>
    <row r="24" spans="2:7" x14ac:dyDescent="0.15">
      <c r="B24"/>
    </row>
    <row r="25" spans="2:7" x14ac:dyDescent="0.15">
      <c r="B25"/>
    </row>
    <row r="26" spans="2:7" x14ac:dyDescent="0.15">
      <c r="B26"/>
      <c r="C26"/>
      <c r="D26"/>
      <c r="E26"/>
      <c r="F26"/>
      <c r="G26"/>
    </row>
    <row r="27" spans="2:7" x14ac:dyDescent="0.15">
      <c r="B27"/>
      <c r="C27"/>
      <c r="D27"/>
      <c r="E27"/>
      <c r="F27"/>
      <c r="G27"/>
    </row>
    <row r="28" spans="2:7" x14ac:dyDescent="0.15">
      <c r="B28"/>
      <c r="C28"/>
      <c r="D28"/>
      <c r="E28"/>
      <c r="F28"/>
      <c r="G28"/>
    </row>
    <row r="29" spans="2:7" x14ac:dyDescent="0.15">
      <c r="B29"/>
      <c r="C29"/>
      <c r="D29"/>
      <c r="E29"/>
      <c r="F29"/>
      <c r="G29"/>
    </row>
    <row r="30" spans="2:7" x14ac:dyDescent="0.15">
      <c r="B30"/>
      <c r="C30"/>
      <c r="D30"/>
      <c r="E30"/>
      <c r="F30"/>
      <c r="G30"/>
    </row>
    <row r="31" spans="2:7" x14ac:dyDescent="0.15">
      <c r="B31"/>
      <c r="D31"/>
      <c r="E31"/>
      <c r="F31"/>
      <c r="G31"/>
    </row>
    <row r="32" spans="2:7" x14ac:dyDescent="0.15">
      <c r="B32"/>
      <c r="C32"/>
      <c r="D32"/>
      <c r="E32"/>
      <c r="F32"/>
      <c r="G32"/>
    </row>
    <row r="33" spans="2:7" x14ac:dyDescent="0.15">
      <c r="B33"/>
      <c r="C33"/>
      <c r="D33"/>
      <c r="E33"/>
      <c r="F33"/>
      <c r="G33"/>
    </row>
    <row r="34" spans="2:7" x14ac:dyDescent="0.15">
      <c r="B34"/>
      <c r="C34"/>
      <c r="D34"/>
      <c r="E34"/>
      <c r="F34"/>
      <c r="G34"/>
    </row>
    <row r="35" spans="2:7" x14ac:dyDescent="0.15">
      <c r="B35"/>
      <c r="C35"/>
      <c r="D35"/>
      <c r="E35"/>
      <c r="F35"/>
      <c r="G35"/>
    </row>
    <row r="36" spans="2:7" x14ac:dyDescent="0.15">
      <c r="B36"/>
      <c r="C36"/>
      <c r="D36"/>
      <c r="E36"/>
      <c r="F36"/>
      <c r="G36"/>
    </row>
    <row r="37" spans="2:7" x14ac:dyDescent="0.15">
      <c r="B37"/>
      <c r="C37"/>
      <c r="D37"/>
      <c r="E37"/>
      <c r="F37"/>
      <c r="G37"/>
    </row>
    <row r="38" spans="2:7" x14ac:dyDescent="0.15">
      <c r="B38"/>
      <c r="C38"/>
      <c r="D38"/>
      <c r="E38"/>
      <c r="F38"/>
      <c r="G38"/>
    </row>
    <row r="39" spans="2:7" x14ac:dyDescent="0.15">
      <c r="B39"/>
      <c r="C39"/>
      <c r="D39"/>
      <c r="E39"/>
      <c r="F39"/>
      <c r="G39"/>
    </row>
    <row r="40" spans="2:7" x14ac:dyDescent="0.15">
      <c r="B40"/>
      <c r="C40"/>
      <c r="D40"/>
      <c r="E40"/>
      <c r="F40"/>
      <c r="G40"/>
    </row>
    <row r="41" spans="2:7" x14ac:dyDescent="0.15">
      <c r="B41"/>
      <c r="C41"/>
      <c r="D41"/>
      <c r="E41"/>
      <c r="F41"/>
      <c r="G41"/>
    </row>
    <row r="42" spans="2:7" x14ac:dyDescent="0.15">
      <c r="B42"/>
      <c r="C42"/>
      <c r="D42"/>
      <c r="E42"/>
      <c r="F42"/>
      <c r="G42"/>
    </row>
    <row r="43" spans="2:7" x14ac:dyDescent="0.15">
      <c r="B43"/>
      <c r="C43"/>
      <c r="D43"/>
      <c r="E43"/>
      <c r="F43"/>
      <c r="G43"/>
    </row>
    <row r="44" spans="2:7" x14ac:dyDescent="0.15">
      <c r="B44"/>
      <c r="C44"/>
      <c r="D44"/>
      <c r="E44"/>
      <c r="F44"/>
      <c r="G44"/>
    </row>
    <row r="45" spans="2:7" x14ac:dyDescent="0.15">
      <c r="C45"/>
      <c r="D45"/>
      <c r="E45"/>
      <c r="F45"/>
      <c r="G45"/>
    </row>
    <row r="46" spans="2:7" x14ac:dyDescent="0.15">
      <c r="C46"/>
      <c r="D46"/>
      <c r="E46"/>
      <c r="F46"/>
      <c r="G46"/>
    </row>
    <row r="47" spans="2:7" x14ac:dyDescent="0.15">
      <c r="C47"/>
      <c r="D47"/>
      <c r="E47"/>
      <c r="F47"/>
      <c r="G47"/>
    </row>
    <row r="48" spans="2:7" x14ac:dyDescent="0.15">
      <c r="C48"/>
      <c r="D48"/>
      <c r="E48"/>
      <c r="F48"/>
      <c r="G48"/>
    </row>
  </sheetData>
  <phoneticPr fontId="1" type="noConversion"/>
  <pageMargins left="0.78740157499999996" right="0.78740157499999996" top="0.984251969" bottom="0.984251969" header="0.4921259845" footer="0.4921259845"/>
  <pageSetup paperSize="9" scale="71" orientation="landscape"/>
  <headerFooter alignWithMargins="0">
    <oddFooter>&amp;L&amp;G</oddFooter>
  </headerFooter>
  <drawing r:id="rId1"/>
  <legacyDrawingHF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E8AD94-B278-114C-9B6B-163437AA0172}">
  <sheetPr>
    <tabColor rgb="FFFEF445"/>
  </sheetPr>
  <dimension ref="A1:G33"/>
  <sheetViews>
    <sheetView topLeftCell="G1" zoomScaleNormal="100" workbookViewId="0">
      <selection activeCell="N38" sqref="N38"/>
    </sheetView>
  </sheetViews>
  <sheetFormatPr baseColWidth="10" defaultRowHeight="14" x14ac:dyDescent="0.15"/>
  <cols>
    <col min="2" max="3" width="16.1640625" customWidth="1"/>
    <col min="4" max="4" width="20.33203125" customWidth="1"/>
    <col min="5" max="6" width="16.1640625" customWidth="1"/>
    <col min="7" max="7" width="44.33203125" customWidth="1"/>
    <col min="8" max="8" width="20.1640625" customWidth="1"/>
  </cols>
  <sheetData>
    <row r="1" spans="1:7" ht="17" customHeight="1" x14ac:dyDescent="0.2">
      <c r="A1" s="7"/>
    </row>
    <row r="2" spans="1:7" ht="17" customHeight="1" x14ac:dyDescent="0.2">
      <c r="A2" s="7"/>
      <c r="B2" s="7" t="s">
        <v>21</v>
      </c>
      <c r="C2" s="7" t="s">
        <v>22</v>
      </c>
      <c r="D2" s="7" t="s">
        <v>23</v>
      </c>
      <c r="E2" s="7" t="s">
        <v>148</v>
      </c>
      <c r="F2" s="7" t="s">
        <v>372</v>
      </c>
      <c r="G2" s="7" t="s">
        <v>149</v>
      </c>
    </row>
    <row r="3" spans="1:7" ht="16" x14ac:dyDescent="0.2">
      <c r="B3" s="28" t="s">
        <v>0</v>
      </c>
      <c r="C3" s="28" t="s">
        <v>24</v>
      </c>
      <c r="D3" s="28" t="s">
        <v>15</v>
      </c>
      <c r="F3" s="29" t="s">
        <v>154</v>
      </c>
      <c r="G3" s="85" t="s">
        <v>150</v>
      </c>
    </row>
    <row r="4" spans="1:7" ht="16" x14ac:dyDescent="0.2">
      <c r="B4" s="28" t="s">
        <v>1</v>
      </c>
      <c r="C4" s="28" t="s">
        <v>26</v>
      </c>
      <c r="D4" s="28" t="s">
        <v>15</v>
      </c>
      <c r="F4" s="29" t="s">
        <v>154</v>
      </c>
      <c r="G4" s="85" t="s">
        <v>151</v>
      </c>
    </row>
    <row r="5" spans="1:7" ht="16" x14ac:dyDescent="0.2">
      <c r="B5" s="31" t="s">
        <v>38</v>
      </c>
      <c r="C5" s="28" t="s">
        <v>26</v>
      </c>
      <c r="D5" s="28" t="s">
        <v>0</v>
      </c>
      <c r="F5" s="29" t="s">
        <v>154</v>
      </c>
      <c r="G5" s="85" t="s">
        <v>151</v>
      </c>
    </row>
    <row r="6" spans="1:7" ht="16" x14ac:dyDescent="0.2">
      <c r="B6" s="31" t="s">
        <v>38</v>
      </c>
      <c r="C6" s="28" t="s">
        <v>26</v>
      </c>
      <c r="D6" s="28" t="s">
        <v>3</v>
      </c>
      <c r="F6" s="29" t="s">
        <v>155</v>
      </c>
      <c r="G6" s="85" t="s">
        <v>151</v>
      </c>
    </row>
    <row r="7" spans="1:7" ht="16" x14ac:dyDescent="0.2">
      <c r="B7" s="28" t="s">
        <v>2</v>
      </c>
      <c r="C7" s="28" t="s">
        <v>27</v>
      </c>
      <c r="D7" s="28" t="s">
        <v>1</v>
      </c>
      <c r="F7" s="29" t="s">
        <v>154</v>
      </c>
      <c r="G7" s="85" t="s">
        <v>151</v>
      </c>
    </row>
    <row r="8" spans="1:7" ht="16" x14ac:dyDescent="0.2">
      <c r="B8" s="28" t="s">
        <v>3</v>
      </c>
      <c r="C8" s="28" t="s">
        <v>27</v>
      </c>
      <c r="D8" s="28" t="s">
        <v>4</v>
      </c>
      <c r="F8" s="29" t="s">
        <v>155</v>
      </c>
      <c r="G8" s="85" t="s">
        <v>151</v>
      </c>
    </row>
    <row r="9" spans="1:7" ht="16" x14ac:dyDescent="0.2">
      <c r="B9" s="28" t="s">
        <v>4</v>
      </c>
      <c r="C9" s="28" t="s">
        <v>29</v>
      </c>
      <c r="D9" s="28" t="s">
        <v>17</v>
      </c>
      <c r="F9" s="29" t="s">
        <v>156</v>
      </c>
      <c r="G9" s="85" t="s">
        <v>151</v>
      </c>
    </row>
    <row r="10" spans="1:7" ht="16" x14ac:dyDescent="0.2">
      <c r="B10" s="28" t="s">
        <v>15</v>
      </c>
      <c r="C10" s="28" t="s">
        <v>30</v>
      </c>
      <c r="D10" s="28" t="s">
        <v>17</v>
      </c>
      <c r="F10" s="29" t="s">
        <v>31</v>
      </c>
      <c r="G10" s="85" t="s">
        <v>152</v>
      </c>
    </row>
    <row r="11" spans="1:7" ht="16" x14ac:dyDescent="0.2">
      <c r="B11" s="28" t="s">
        <v>17</v>
      </c>
      <c r="C11" s="28" t="s">
        <v>32</v>
      </c>
      <c r="D11" s="28" t="s">
        <v>1</v>
      </c>
      <c r="F11" s="29" t="s">
        <v>31</v>
      </c>
      <c r="G11" s="85" t="s">
        <v>153</v>
      </c>
    </row>
    <row r="12" spans="1:7" ht="16" x14ac:dyDescent="0.2">
      <c r="B12" s="31" t="s">
        <v>38</v>
      </c>
      <c r="C12" s="28" t="s">
        <v>32</v>
      </c>
      <c r="D12" s="28" t="s">
        <v>2</v>
      </c>
      <c r="F12" s="29" t="s">
        <v>31</v>
      </c>
      <c r="G12" s="85" t="s">
        <v>153</v>
      </c>
    </row>
    <row r="30" spans="2:7" ht="21" x14ac:dyDescent="0.15">
      <c r="B30" s="93"/>
      <c r="C30" s="249" t="s">
        <v>48</v>
      </c>
      <c r="D30" s="249"/>
      <c r="E30" s="249"/>
      <c r="F30" s="249"/>
      <c r="G30" s="249"/>
    </row>
    <row r="31" spans="2:7" ht="15" x14ac:dyDescent="0.2">
      <c r="B31" s="42" t="s">
        <v>98</v>
      </c>
      <c r="C31" s="248" t="s">
        <v>90</v>
      </c>
      <c r="D31" s="248"/>
      <c r="E31" s="248"/>
    </row>
    <row r="32" spans="2:7" ht="15" x14ac:dyDescent="0.2">
      <c r="B32" s="42" t="s">
        <v>99</v>
      </c>
      <c r="C32" s="248" t="s">
        <v>124</v>
      </c>
      <c r="D32" s="248"/>
      <c r="E32" s="248"/>
    </row>
    <row r="33" spans="2:5" ht="15" x14ac:dyDescent="0.2">
      <c r="B33" s="42" t="s">
        <v>100</v>
      </c>
      <c r="C33" s="248" t="s">
        <v>91</v>
      </c>
      <c r="D33" s="248"/>
      <c r="E33" s="248"/>
    </row>
  </sheetData>
  <mergeCells count="4">
    <mergeCell ref="C31:E31"/>
    <mergeCell ref="C32:E32"/>
    <mergeCell ref="C33:E33"/>
    <mergeCell ref="C30:G30"/>
  </mergeCells>
  <pageMargins left="0.78740157499999996" right="0.78740157499999996" top="0.984251969" bottom="0.984251969" header="0.4921259845" footer="0.4921259845"/>
  <pageSetup paperSize="9" scale="71" orientation="landscape" horizontalDpi="0" verticalDpi="0"/>
  <headerFooter alignWithMargins="0">
    <oddFooter>&amp;L&amp;G</oddFooter>
  </headerFooter>
  <colBreaks count="1" manualBreakCount="1">
    <brk id="7" max="1048575" man="1"/>
  </colBreaks>
  <drawing r:id="rId1"/>
  <legacy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63E3CF-C095-804C-B6A3-919AAE800B28}">
  <sheetPr>
    <tabColor rgb="FFFEF445"/>
  </sheetPr>
  <dimension ref="A1:I165"/>
  <sheetViews>
    <sheetView view="pageBreakPreview" zoomScale="60" zoomScaleNormal="110" workbookViewId="0">
      <selection activeCell="H42" sqref="H42"/>
    </sheetView>
  </sheetViews>
  <sheetFormatPr baseColWidth="10" defaultRowHeight="15" x14ac:dyDescent="0.2"/>
  <cols>
    <col min="1" max="2" width="33.6640625" style="42" customWidth="1"/>
    <col min="3" max="6" width="10.83203125" style="42"/>
    <col min="7" max="7" width="25.83203125" style="42" customWidth="1"/>
    <col min="8" max="8" width="65.83203125" style="42" customWidth="1"/>
    <col min="9" max="16384" width="10.83203125" style="38"/>
  </cols>
  <sheetData>
    <row r="1" spans="1:9" ht="37" customHeight="1" x14ac:dyDescent="0.15">
      <c r="A1" s="242" t="s">
        <v>44</v>
      </c>
      <c r="B1" s="242"/>
      <c r="C1" s="242"/>
      <c r="D1" s="242"/>
      <c r="E1" s="242"/>
      <c r="F1" s="242"/>
      <c r="G1" s="242"/>
      <c r="H1" s="243"/>
      <c r="I1" s="38" t="s">
        <v>64</v>
      </c>
    </row>
    <row r="2" spans="1:9" ht="44" x14ac:dyDescent="0.15">
      <c r="A2" s="83" t="s">
        <v>84</v>
      </c>
      <c r="B2" s="83"/>
      <c r="C2" s="83" t="s">
        <v>66</v>
      </c>
      <c r="D2" s="83" t="s">
        <v>65</v>
      </c>
      <c r="E2" s="83" t="s">
        <v>71</v>
      </c>
      <c r="F2" s="83" t="s">
        <v>50</v>
      </c>
      <c r="G2" s="83" t="s">
        <v>68</v>
      </c>
      <c r="H2" s="83" t="s">
        <v>51</v>
      </c>
    </row>
    <row r="3" spans="1:9" ht="48" x14ac:dyDescent="0.2">
      <c r="A3" s="42" t="s">
        <v>98</v>
      </c>
      <c r="B3" s="46" t="str">
        <f>VLOOKUP(A3,'Inkrementelle Verbesserung'!$B$31:$E$108,2,FALSE)</f>
        <v>Wie kann es verhindert werden, dass der Schlitten Staub, Flüssigkeiten und Müll vor sich her schiebt?</v>
      </c>
      <c r="C3" s="46">
        <v>20250430</v>
      </c>
      <c r="D3" s="46" t="s">
        <v>69</v>
      </c>
      <c r="E3" s="46">
        <v>1410</v>
      </c>
      <c r="F3" s="47" t="s">
        <v>70</v>
      </c>
      <c r="G3" s="42" t="str">
        <f t="shared" ref="G3:G15" si="0">CONCATENATE($C$3,$I$1,E3,$I$1,$A3,$I$1,D3,$I$1,F3)</f>
        <v>20250430_1410_AIV1_RA_01</v>
      </c>
      <c r="H3" s="46" t="s">
        <v>86</v>
      </c>
    </row>
    <row r="4" spans="1:9" ht="32" x14ac:dyDescent="0.2">
      <c r="A4" s="42" t="s">
        <v>99</v>
      </c>
      <c r="B4" s="46" t="str">
        <f>VLOOKUP(A4,'Inkrementelle Verbesserung'!$B$31:$E$108,2,FALSE)</f>
        <v>Wie kann verhindert werden, dass der Staub die Schienen schädigt</v>
      </c>
      <c r="C4" s="46">
        <v>20250507</v>
      </c>
      <c r="D4" s="46" t="s">
        <v>72</v>
      </c>
      <c r="E4" s="46">
        <v>1630</v>
      </c>
      <c r="F4" s="47" t="s">
        <v>73</v>
      </c>
      <c r="G4" s="42" t="str">
        <f t="shared" si="0"/>
        <v>20250430_1630_AIV2_CL_02</v>
      </c>
      <c r="H4" s="46" t="s">
        <v>86</v>
      </c>
    </row>
    <row r="5" spans="1:9" ht="32" x14ac:dyDescent="0.2">
      <c r="A5" s="42" t="s">
        <v>100</v>
      </c>
      <c r="B5" s="46" t="str">
        <f>VLOOKUP(A5,'Inkrementelle Verbesserung'!$B$31:$E$108,2,FALSE)</f>
        <v>Wie kann die Abdeckung besser Staub, Flüssigkeiten, Müll abhalten?</v>
      </c>
      <c r="C5" s="46">
        <v>20250507</v>
      </c>
      <c r="D5" s="46" t="s">
        <v>85</v>
      </c>
      <c r="E5" s="46">
        <v>1632</v>
      </c>
      <c r="F5" s="47" t="s">
        <v>74</v>
      </c>
      <c r="G5" s="42" t="str">
        <f t="shared" si="0"/>
        <v>20250430_1632_AIV3_CA_03</v>
      </c>
      <c r="H5" s="46" t="s">
        <v>86</v>
      </c>
    </row>
    <row r="6" spans="1:9" ht="16" x14ac:dyDescent="0.2">
      <c r="B6" s="46" t="e">
        <f>VLOOKUP(A6,'Inkrementelle Verbesserung'!$B$31:$E$108,2,FALSE)</f>
        <v>#N/A</v>
      </c>
      <c r="C6" s="46"/>
      <c r="D6" s="46"/>
      <c r="E6" s="46"/>
      <c r="F6" s="47" t="s">
        <v>75</v>
      </c>
      <c r="G6" s="42" t="str">
        <f t="shared" si="0"/>
        <v>20250430____04</v>
      </c>
      <c r="H6" s="46"/>
    </row>
    <row r="7" spans="1:9" ht="16" x14ac:dyDescent="0.2">
      <c r="B7" s="46" t="e">
        <f>VLOOKUP(A7,'Inkrementelle Verbesserung'!$B$31:$E$108,2,FALSE)</f>
        <v>#N/A</v>
      </c>
      <c r="C7" s="46"/>
      <c r="D7" s="46"/>
      <c r="E7" s="46"/>
      <c r="F7" s="47" t="s">
        <v>76</v>
      </c>
      <c r="G7" s="42" t="str">
        <f t="shared" si="0"/>
        <v>20250430____05</v>
      </c>
      <c r="H7" s="46"/>
    </row>
    <row r="8" spans="1:9" ht="16" x14ac:dyDescent="0.2">
      <c r="B8" s="46"/>
      <c r="C8" s="46"/>
      <c r="D8" s="46"/>
      <c r="E8" s="46"/>
      <c r="F8" s="47" t="s">
        <v>77</v>
      </c>
      <c r="G8" s="42" t="str">
        <f t="shared" si="0"/>
        <v>20250430____06</v>
      </c>
      <c r="H8" s="46"/>
    </row>
    <row r="9" spans="1:9" ht="16" x14ac:dyDescent="0.2">
      <c r="B9" s="46"/>
      <c r="C9" s="46"/>
      <c r="D9" s="46"/>
      <c r="E9" s="46"/>
      <c r="F9" s="47" t="s">
        <v>78</v>
      </c>
      <c r="G9" s="42" t="str">
        <f t="shared" si="0"/>
        <v>20250430____07</v>
      </c>
      <c r="H9" s="46"/>
    </row>
    <row r="10" spans="1:9" ht="16" x14ac:dyDescent="0.2">
      <c r="B10" s="46"/>
      <c r="C10" s="46"/>
      <c r="D10" s="46"/>
      <c r="E10" s="46"/>
      <c r="F10" s="47" t="s">
        <v>79</v>
      </c>
      <c r="G10" s="42" t="str">
        <f t="shared" si="0"/>
        <v>20250430____08</v>
      </c>
      <c r="H10" s="46"/>
    </row>
    <row r="11" spans="1:9" ht="16" x14ac:dyDescent="0.2">
      <c r="B11" s="46"/>
      <c r="C11" s="46"/>
      <c r="D11" s="46"/>
      <c r="E11" s="46"/>
      <c r="F11" s="47" t="s">
        <v>80</v>
      </c>
      <c r="G11" s="42" t="str">
        <f t="shared" si="0"/>
        <v>20250430____09</v>
      </c>
      <c r="H11" s="46"/>
    </row>
    <row r="12" spans="1:9" ht="16" x14ac:dyDescent="0.2">
      <c r="B12" s="46"/>
      <c r="C12" s="46"/>
      <c r="D12" s="46"/>
      <c r="E12" s="46"/>
      <c r="F12" s="47" t="s">
        <v>81</v>
      </c>
      <c r="G12" s="42" t="str">
        <f t="shared" si="0"/>
        <v>20250430____10</v>
      </c>
      <c r="H12" s="46"/>
    </row>
    <row r="13" spans="1:9" ht="16" x14ac:dyDescent="0.2">
      <c r="B13" s="46"/>
      <c r="C13" s="46"/>
      <c r="D13" s="46"/>
      <c r="E13" s="46"/>
      <c r="F13" s="47" t="s">
        <v>82</v>
      </c>
      <c r="G13" s="42" t="str">
        <f t="shared" si="0"/>
        <v>20250430____11</v>
      </c>
      <c r="H13" s="46"/>
    </row>
    <row r="14" spans="1:9" ht="16" x14ac:dyDescent="0.2">
      <c r="B14" s="46"/>
      <c r="C14" s="46"/>
      <c r="D14" s="46"/>
      <c r="E14" s="46"/>
      <c r="F14" s="47" t="s">
        <v>83</v>
      </c>
      <c r="G14" s="42" t="str">
        <f t="shared" si="0"/>
        <v>20250430____12</v>
      </c>
      <c r="H14" s="46"/>
    </row>
    <row r="15" spans="1:9" x14ac:dyDescent="0.2">
      <c r="B15" s="46"/>
      <c r="C15" s="46"/>
      <c r="D15" s="46"/>
      <c r="E15" s="46"/>
      <c r="F15" s="46"/>
      <c r="G15" s="42" t="str">
        <f t="shared" si="0"/>
        <v>20250430____</v>
      </c>
      <c r="H15" s="46"/>
    </row>
    <row r="16" spans="1:9" x14ac:dyDescent="0.2">
      <c r="C16" s="46"/>
      <c r="D16" s="46"/>
      <c r="E16" s="46"/>
      <c r="F16" s="46"/>
      <c r="G16" s="46"/>
      <c r="H16" s="46"/>
    </row>
    <row r="17" spans="3:8" x14ac:dyDescent="0.2">
      <c r="C17" s="46"/>
      <c r="D17" s="46"/>
      <c r="E17" s="46"/>
      <c r="F17" s="46"/>
      <c r="G17" s="46"/>
      <c r="H17" s="46"/>
    </row>
    <row r="18" spans="3:8" x14ac:dyDescent="0.2">
      <c r="C18" s="46"/>
      <c r="D18" s="46"/>
      <c r="E18" s="46"/>
      <c r="F18" s="46"/>
      <c r="G18" s="46"/>
      <c r="H18" s="46"/>
    </row>
    <row r="19" spans="3:8" x14ac:dyDescent="0.2">
      <c r="C19" s="46"/>
      <c r="D19" s="46"/>
      <c r="E19" s="46"/>
      <c r="F19" s="46"/>
      <c r="G19" s="46"/>
      <c r="H19" s="46"/>
    </row>
    <row r="20" spans="3:8" x14ac:dyDescent="0.2">
      <c r="C20" s="46"/>
      <c r="D20" s="46"/>
      <c r="E20" s="46"/>
      <c r="F20" s="46"/>
      <c r="G20" s="46"/>
      <c r="H20" s="46"/>
    </row>
    <row r="21" spans="3:8" x14ac:dyDescent="0.2">
      <c r="C21" s="46"/>
      <c r="D21" s="46"/>
      <c r="E21" s="46"/>
      <c r="F21" s="46"/>
      <c r="G21" s="46"/>
      <c r="H21" s="46"/>
    </row>
    <row r="22" spans="3:8" x14ac:dyDescent="0.2">
      <c r="C22" s="46"/>
      <c r="D22" s="46"/>
      <c r="E22" s="46"/>
      <c r="F22" s="46"/>
      <c r="G22" s="46"/>
      <c r="H22" s="46"/>
    </row>
    <row r="23" spans="3:8" x14ac:dyDescent="0.2">
      <c r="C23" s="46"/>
      <c r="D23" s="46"/>
      <c r="E23" s="46"/>
      <c r="F23" s="46"/>
      <c r="G23" s="46"/>
      <c r="H23" s="46"/>
    </row>
    <row r="24" spans="3:8" x14ac:dyDescent="0.2">
      <c r="C24" s="46"/>
      <c r="D24" s="46"/>
      <c r="E24" s="46"/>
      <c r="F24" s="46"/>
      <c r="G24" s="46"/>
      <c r="H24" s="46"/>
    </row>
    <row r="25" spans="3:8" x14ac:dyDescent="0.2">
      <c r="C25" s="46"/>
      <c r="D25" s="46"/>
      <c r="E25" s="46"/>
      <c r="F25" s="46"/>
      <c r="G25" s="46"/>
      <c r="H25" s="46"/>
    </row>
    <row r="26" spans="3:8" x14ac:dyDescent="0.2">
      <c r="C26" s="46"/>
      <c r="D26" s="46"/>
      <c r="E26" s="46"/>
      <c r="F26" s="46"/>
      <c r="G26" s="46"/>
      <c r="H26" s="46"/>
    </row>
    <row r="27" spans="3:8" x14ac:dyDescent="0.2">
      <c r="C27" s="46"/>
      <c r="D27" s="46"/>
      <c r="E27" s="46"/>
      <c r="F27" s="46"/>
      <c r="G27" s="46"/>
      <c r="H27" s="46"/>
    </row>
    <row r="28" spans="3:8" x14ac:dyDescent="0.2">
      <c r="C28" s="46"/>
      <c r="D28" s="46"/>
      <c r="E28" s="46"/>
      <c r="F28" s="46"/>
      <c r="G28" s="46"/>
      <c r="H28" s="46"/>
    </row>
    <row r="29" spans="3:8" x14ac:dyDescent="0.2">
      <c r="C29" s="46"/>
      <c r="D29" s="46"/>
      <c r="E29" s="46"/>
      <c r="F29" s="46"/>
      <c r="G29" s="46"/>
      <c r="H29" s="46"/>
    </row>
    <row r="30" spans="3:8" x14ac:dyDescent="0.2">
      <c r="C30" s="46"/>
      <c r="D30" s="46"/>
      <c r="E30" s="46"/>
      <c r="F30" s="46"/>
      <c r="G30" s="46"/>
      <c r="H30" s="46"/>
    </row>
    <row r="31" spans="3:8" x14ac:dyDescent="0.2">
      <c r="C31" s="46"/>
      <c r="D31" s="46"/>
      <c r="E31" s="46"/>
      <c r="F31" s="46"/>
      <c r="G31" s="46"/>
      <c r="H31" s="46"/>
    </row>
    <row r="32" spans="3:8" x14ac:dyDescent="0.2">
      <c r="C32" s="46"/>
      <c r="D32" s="46"/>
      <c r="E32" s="46"/>
      <c r="F32" s="46"/>
      <c r="G32" s="46"/>
      <c r="H32" s="46"/>
    </row>
    <row r="33" spans="3:8" x14ac:dyDescent="0.2">
      <c r="C33" s="46"/>
      <c r="D33" s="46"/>
      <c r="E33" s="46"/>
      <c r="F33" s="46"/>
      <c r="G33" s="46"/>
      <c r="H33" s="46"/>
    </row>
    <row r="34" spans="3:8" x14ac:dyDescent="0.2">
      <c r="C34" s="46"/>
      <c r="D34" s="46"/>
      <c r="E34" s="46"/>
      <c r="F34" s="46"/>
      <c r="G34" s="46"/>
      <c r="H34" s="46"/>
    </row>
    <row r="35" spans="3:8" x14ac:dyDescent="0.2">
      <c r="C35" s="46"/>
      <c r="D35" s="46"/>
      <c r="E35" s="46"/>
      <c r="F35" s="46"/>
      <c r="G35" s="46"/>
      <c r="H35" s="46"/>
    </row>
    <row r="36" spans="3:8" x14ac:dyDescent="0.2">
      <c r="C36" s="46"/>
      <c r="D36" s="46"/>
      <c r="E36" s="46"/>
      <c r="F36" s="46"/>
      <c r="G36" s="46"/>
      <c r="H36" s="46"/>
    </row>
    <row r="37" spans="3:8" x14ac:dyDescent="0.2">
      <c r="C37" s="46"/>
      <c r="D37" s="46"/>
      <c r="E37" s="46"/>
      <c r="F37" s="46"/>
      <c r="G37" s="46"/>
      <c r="H37" s="46"/>
    </row>
    <row r="38" spans="3:8" x14ac:dyDescent="0.2">
      <c r="C38" s="46"/>
      <c r="D38" s="46"/>
      <c r="E38" s="46"/>
      <c r="F38" s="46"/>
      <c r="G38" s="46"/>
      <c r="H38" s="46"/>
    </row>
    <row r="39" spans="3:8" x14ac:dyDescent="0.2">
      <c r="C39" s="46"/>
      <c r="D39" s="46"/>
      <c r="E39" s="46"/>
      <c r="F39" s="46"/>
      <c r="G39" s="46"/>
      <c r="H39" s="46"/>
    </row>
    <row r="40" spans="3:8" x14ac:dyDescent="0.2">
      <c r="C40" s="46"/>
      <c r="D40" s="46"/>
      <c r="E40" s="46"/>
      <c r="F40" s="46"/>
      <c r="G40" s="46"/>
      <c r="H40" s="46"/>
    </row>
    <row r="41" spans="3:8" x14ac:dyDescent="0.2">
      <c r="C41" s="46"/>
      <c r="D41" s="46"/>
      <c r="E41" s="46"/>
      <c r="F41" s="46"/>
      <c r="G41" s="46"/>
      <c r="H41" s="46"/>
    </row>
    <row r="42" spans="3:8" x14ac:dyDescent="0.2">
      <c r="C42" s="46"/>
      <c r="D42" s="46"/>
      <c r="E42" s="46"/>
      <c r="F42" s="46"/>
      <c r="G42" s="46"/>
      <c r="H42" s="46"/>
    </row>
    <row r="43" spans="3:8" x14ac:dyDescent="0.2">
      <c r="C43" s="46"/>
      <c r="D43" s="46"/>
      <c r="E43" s="46"/>
      <c r="F43" s="46"/>
      <c r="G43" s="46"/>
      <c r="H43" s="46"/>
    </row>
    <row r="44" spans="3:8" x14ac:dyDescent="0.2">
      <c r="C44" s="46"/>
      <c r="D44" s="46"/>
      <c r="E44" s="46"/>
      <c r="F44" s="46"/>
      <c r="G44" s="46"/>
      <c r="H44" s="46"/>
    </row>
    <row r="45" spans="3:8" x14ac:dyDescent="0.2">
      <c r="C45" s="46"/>
      <c r="D45" s="46"/>
      <c r="E45" s="46"/>
      <c r="F45" s="46"/>
      <c r="G45" s="46"/>
      <c r="H45" s="46"/>
    </row>
    <row r="46" spans="3:8" x14ac:dyDescent="0.2">
      <c r="C46" s="46"/>
      <c r="D46" s="46"/>
      <c r="E46" s="46"/>
      <c r="F46" s="46"/>
      <c r="G46" s="46"/>
      <c r="H46" s="46"/>
    </row>
    <row r="47" spans="3:8" x14ac:dyDescent="0.2">
      <c r="C47" s="46"/>
      <c r="D47" s="46"/>
      <c r="E47" s="46"/>
      <c r="F47" s="46"/>
      <c r="G47" s="46"/>
      <c r="H47" s="46"/>
    </row>
    <row r="48" spans="3:8" x14ac:dyDescent="0.2">
      <c r="C48" s="46"/>
      <c r="D48" s="46"/>
      <c r="E48" s="46"/>
      <c r="F48" s="46"/>
      <c r="G48" s="46"/>
      <c r="H48" s="46"/>
    </row>
    <row r="49" spans="3:8" x14ac:dyDescent="0.2">
      <c r="C49" s="46"/>
      <c r="D49" s="46"/>
      <c r="E49" s="46"/>
      <c r="F49" s="46"/>
      <c r="G49" s="46"/>
      <c r="H49" s="46"/>
    </row>
    <row r="50" spans="3:8" x14ac:dyDescent="0.2">
      <c r="C50" s="46"/>
      <c r="D50" s="46"/>
      <c r="E50" s="46"/>
      <c r="F50" s="46"/>
      <c r="G50" s="46"/>
      <c r="H50" s="46"/>
    </row>
    <row r="51" spans="3:8" x14ac:dyDescent="0.2">
      <c r="C51" s="46"/>
      <c r="D51" s="46"/>
      <c r="E51" s="46"/>
      <c r="F51" s="46"/>
      <c r="G51" s="46"/>
      <c r="H51" s="46"/>
    </row>
    <row r="52" spans="3:8" x14ac:dyDescent="0.2">
      <c r="C52" s="46"/>
      <c r="D52" s="46"/>
      <c r="E52" s="46"/>
      <c r="F52" s="46"/>
      <c r="G52" s="46"/>
      <c r="H52" s="46"/>
    </row>
    <row r="53" spans="3:8" x14ac:dyDescent="0.2">
      <c r="C53" s="46"/>
      <c r="D53" s="46"/>
      <c r="E53" s="46"/>
      <c r="F53" s="46"/>
      <c r="G53" s="46"/>
      <c r="H53" s="46"/>
    </row>
    <row r="54" spans="3:8" x14ac:dyDescent="0.2">
      <c r="C54" s="46"/>
      <c r="D54" s="46"/>
      <c r="E54" s="46"/>
      <c r="F54" s="46"/>
      <c r="G54" s="46"/>
      <c r="H54" s="46"/>
    </row>
    <row r="55" spans="3:8" x14ac:dyDescent="0.2">
      <c r="C55" s="46"/>
      <c r="D55" s="46"/>
      <c r="E55" s="46"/>
      <c r="F55" s="46"/>
      <c r="G55" s="46"/>
      <c r="H55" s="46"/>
    </row>
    <row r="56" spans="3:8" x14ac:dyDescent="0.2">
      <c r="C56" s="46"/>
      <c r="D56" s="46"/>
      <c r="E56" s="46"/>
      <c r="F56" s="46"/>
      <c r="G56" s="46"/>
      <c r="H56" s="46"/>
    </row>
    <row r="57" spans="3:8" x14ac:dyDescent="0.2">
      <c r="C57" s="46"/>
      <c r="D57" s="46"/>
      <c r="E57" s="46"/>
      <c r="F57" s="46"/>
      <c r="G57" s="46"/>
      <c r="H57" s="46"/>
    </row>
    <row r="58" spans="3:8" x14ac:dyDescent="0.2">
      <c r="C58" s="46"/>
      <c r="D58" s="46"/>
      <c r="E58" s="46"/>
      <c r="F58" s="46"/>
      <c r="G58" s="46"/>
      <c r="H58" s="46"/>
    </row>
    <row r="59" spans="3:8" x14ac:dyDescent="0.2">
      <c r="C59" s="46"/>
      <c r="D59" s="46"/>
      <c r="E59" s="46"/>
      <c r="F59" s="46"/>
      <c r="G59" s="46"/>
      <c r="H59" s="46"/>
    </row>
    <row r="60" spans="3:8" x14ac:dyDescent="0.2">
      <c r="C60" s="46"/>
      <c r="D60" s="46"/>
      <c r="E60" s="46"/>
      <c r="F60" s="46"/>
      <c r="G60" s="46"/>
      <c r="H60" s="46"/>
    </row>
    <row r="61" spans="3:8" x14ac:dyDescent="0.2">
      <c r="C61" s="46"/>
      <c r="D61" s="46"/>
      <c r="E61" s="46"/>
      <c r="F61" s="46"/>
      <c r="G61" s="46"/>
      <c r="H61" s="46"/>
    </row>
    <row r="62" spans="3:8" x14ac:dyDescent="0.2">
      <c r="C62" s="46"/>
      <c r="D62" s="46"/>
      <c r="E62" s="46"/>
      <c r="F62" s="46"/>
      <c r="G62" s="46"/>
      <c r="H62" s="46"/>
    </row>
    <row r="63" spans="3:8" x14ac:dyDescent="0.2">
      <c r="C63" s="46"/>
      <c r="D63" s="46"/>
      <c r="E63" s="46"/>
      <c r="F63" s="46"/>
      <c r="G63" s="46"/>
      <c r="H63" s="46"/>
    </row>
    <row r="64" spans="3:8" x14ac:dyDescent="0.2">
      <c r="C64" s="46"/>
      <c r="D64" s="46"/>
      <c r="E64" s="46"/>
      <c r="F64" s="46"/>
      <c r="G64" s="46"/>
      <c r="H64" s="46"/>
    </row>
    <row r="65" spans="3:8" x14ac:dyDescent="0.2">
      <c r="C65" s="46"/>
      <c r="D65" s="46"/>
      <c r="E65" s="46"/>
      <c r="F65" s="46"/>
      <c r="G65" s="46"/>
      <c r="H65" s="46"/>
    </row>
    <row r="66" spans="3:8" x14ac:dyDescent="0.2">
      <c r="C66" s="46"/>
      <c r="D66" s="46"/>
      <c r="E66" s="46"/>
      <c r="F66" s="46"/>
      <c r="G66" s="46"/>
      <c r="H66" s="46"/>
    </row>
    <row r="67" spans="3:8" x14ac:dyDescent="0.2">
      <c r="C67" s="46"/>
      <c r="D67" s="46"/>
      <c r="E67" s="46"/>
      <c r="F67" s="46"/>
      <c r="G67" s="46"/>
      <c r="H67" s="46"/>
    </row>
    <row r="68" spans="3:8" x14ac:dyDescent="0.2">
      <c r="C68" s="46"/>
      <c r="D68" s="46"/>
      <c r="E68" s="46"/>
      <c r="F68" s="46"/>
      <c r="G68" s="46"/>
      <c r="H68" s="46"/>
    </row>
    <row r="69" spans="3:8" x14ac:dyDescent="0.2">
      <c r="C69" s="46"/>
      <c r="D69" s="46"/>
      <c r="E69" s="46"/>
      <c r="F69" s="46"/>
      <c r="G69" s="46"/>
      <c r="H69" s="46"/>
    </row>
    <row r="70" spans="3:8" x14ac:dyDescent="0.2">
      <c r="C70" s="46"/>
      <c r="D70" s="46"/>
      <c r="E70" s="46"/>
      <c r="F70" s="46"/>
      <c r="G70" s="46"/>
      <c r="H70" s="46"/>
    </row>
    <row r="71" spans="3:8" x14ac:dyDescent="0.2">
      <c r="C71" s="46"/>
      <c r="D71" s="46"/>
      <c r="E71" s="46"/>
      <c r="F71" s="46"/>
      <c r="G71" s="46"/>
      <c r="H71" s="46"/>
    </row>
    <row r="72" spans="3:8" x14ac:dyDescent="0.2">
      <c r="C72" s="46"/>
      <c r="D72" s="46"/>
      <c r="E72" s="46"/>
      <c r="F72" s="46"/>
      <c r="G72" s="46"/>
      <c r="H72" s="46"/>
    </row>
    <row r="73" spans="3:8" x14ac:dyDescent="0.2">
      <c r="C73" s="46"/>
      <c r="D73" s="46"/>
      <c r="E73" s="46"/>
      <c r="F73" s="46"/>
      <c r="G73" s="46"/>
      <c r="H73" s="46"/>
    </row>
    <row r="74" spans="3:8" x14ac:dyDescent="0.2">
      <c r="C74" s="46"/>
      <c r="D74" s="46"/>
      <c r="E74" s="46"/>
      <c r="F74" s="46"/>
      <c r="G74" s="46"/>
      <c r="H74" s="46"/>
    </row>
    <row r="75" spans="3:8" x14ac:dyDescent="0.2">
      <c r="C75" s="46"/>
      <c r="D75" s="46"/>
      <c r="E75" s="46"/>
      <c r="F75" s="46"/>
      <c r="G75" s="46"/>
      <c r="H75" s="46"/>
    </row>
    <row r="76" spans="3:8" x14ac:dyDescent="0.2">
      <c r="C76" s="46"/>
      <c r="D76" s="46"/>
      <c r="E76" s="46"/>
      <c r="F76" s="46"/>
      <c r="G76" s="46"/>
      <c r="H76" s="46"/>
    </row>
    <row r="77" spans="3:8" x14ac:dyDescent="0.2">
      <c r="C77" s="46"/>
      <c r="D77" s="46"/>
      <c r="E77" s="46"/>
      <c r="F77" s="46"/>
      <c r="G77" s="46"/>
      <c r="H77" s="46"/>
    </row>
    <row r="78" spans="3:8" x14ac:dyDescent="0.2">
      <c r="C78" s="46"/>
      <c r="D78" s="46"/>
      <c r="E78" s="46"/>
      <c r="F78" s="46"/>
      <c r="G78" s="46"/>
      <c r="H78" s="46"/>
    </row>
    <row r="79" spans="3:8" x14ac:dyDescent="0.2">
      <c r="C79" s="46"/>
      <c r="D79" s="46"/>
      <c r="E79" s="46"/>
      <c r="F79" s="46"/>
      <c r="G79" s="46"/>
      <c r="H79" s="46"/>
    </row>
    <row r="80" spans="3:8" x14ac:dyDescent="0.2">
      <c r="C80" s="46"/>
      <c r="D80" s="46"/>
      <c r="E80" s="46"/>
      <c r="F80" s="46"/>
      <c r="G80" s="46"/>
      <c r="H80" s="46"/>
    </row>
    <row r="81" spans="3:8" x14ac:dyDescent="0.2">
      <c r="C81" s="46"/>
      <c r="D81" s="46"/>
      <c r="E81" s="46"/>
      <c r="F81" s="46"/>
      <c r="G81" s="46"/>
      <c r="H81" s="46"/>
    </row>
    <row r="82" spans="3:8" x14ac:dyDescent="0.2">
      <c r="C82" s="46"/>
      <c r="D82" s="46"/>
      <c r="E82" s="46"/>
      <c r="F82" s="46"/>
      <c r="G82" s="46"/>
      <c r="H82" s="46"/>
    </row>
    <row r="83" spans="3:8" x14ac:dyDescent="0.2">
      <c r="C83" s="46"/>
      <c r="D83" s="46"/>
      <c r="E83" s="46"/>
      <c r="F83" s="46"/>
      <c r="G83" s="46"/>
      <c r="H83" s="46"/>
    </row>
    <row r="84" spans="3:8" x14ac:dyDescent="0.2">
      <c r="C84" s="46"/>
      <c r="D84" s="46"/>
      <c r="E84" s="46"/>
      <c r="F84" s="46"/>
      <c r="G84" s="46"/>
      <c r="H84" s="46"/>
    </row>
    <row r="85" spans="3:8" x14ac:dyDescent="0.2">
      <c r="C85" s="46"/>
      <c r="D85" s="46"/>
      <c r="E85" s="46"/>
      <c r="F85" s="46"/>
      <c r="G85" s="46"/>
      <c r="H85" s="46"/>
    </row>
    <row r="86" spans="3:8" x14ac:dyDescent="0.2">
      <c r="C86" s="46"/>
      <c r="D86" s="46"/>
      <c r="E86" s="46"/>
      <c r="F86" s="46"/>
      <c r="G86" s="46"/>
      <c r="H86" s="46"/>
    </row>
    <row r="87" spans="3:8" x14ac:dyDescent="0.2">
      <c r="C87" s="46"/>
      <c r="D87" s="46"/>
      <c r="E87" s="46"/>
      <c r="F87" s="46"/>
      <c r="G87" s="46"/>
      <c r="H87" s="46"/>
    </row>
    <row r="88" spans="3:8" x14ac:dyDescent="0.2">
      <c r="C88" s="46"/>
      <c r="D88" s="46"/>
      <c r="E88" s="46"/>
      <c r="F88" s="46"/>
      <c r="G88" s="46"/>
      <c r="H88" s="46"/>
    </row>
    <row r="89" spans="3:8" x14ac:dyDescent="0.2">
      <c r="C89" s="46"/>
      <c r="D89" s="46"/>
      <c r="E89" s="46"/>
      <c r="F89" s="46"/>
      <c r="G89" s="46"/>
      <c r="H89" s="46"/>
    </row>
    <row r="90" spans="3:8" x14ac:dyDescent="0.2">
      <c r="C90" s="46"/>
      <c r="D90" s="46"/>
      <c r="E90" s="46"/>
      <c r="F90" s="46"/>
      <c r="G90" s="46"/>
      <c r="H90" s="46"/>
    </row>
    <row r="91" spans="3:8" x14ac:dyDescent="0.2">
      <c r="C91" s="46"/>
      <c r="D91" s="46"/>
      <c r="E91" s="46"/>
      <c r="F91" s="46"/>
      <c r="G91" s="46"/>
      <c r="H91" s="46"/>
    </row>
    <row r="92" spans="3:8" x14ac:dyDescent="0.2">
      <c r="C92" s="46"/>
      <c r="D92" s="46"/>
      <c r="E92" s="46"/>
      <c r="F92" s="46"/>
      <c r="G92" s="46"/>
      <c r="H92" s="46"/>
    </row>
    <row r="93" spans="3:8" x14ac:dyDescent="0.2">
      <c r="C93" s="46"/>
      <c r="D93" s="46"/>
      <c r="E93" s="46"/>
      <c r="F93" s="46"/>
      <c r="G93" s="46"/>
      <c r="H93" s="46"/>
    </row>
    <row r="94" spans="3:8" x14ac:dyDescent="0.2">
      <c r="C94" s="46"/>
      <c r="D94" s="46"/>
      <c r="E94" s="46"/>
      <c r="F94" s="46"/>
      <c r="G94" s="46"/>
      <c r="H94" s="46"/>
    </row>
    <row r="95" spans="3:8" x14ac:dyDescent="0.2">
      <c r="C95" s="46"/>
      <c r="D95" s="46"/>
      <c r="E95" s="46"/>
      <c r="F95" s="46"/>
      <c r="G95" s="46"/>
      <c r="H95" s="46"/>
    </row>
    <row r="96" spans="3:8" x14ac:dyDescent="0.2">
      <c r="C96" s="46"/>
      <c r="D96" s="46"/>
      <c r="E96" s="46"/>
      <c r="F96" s="46"/>
      <c r="G96" s="46"/>
      <c r="H96" s="46"/>
    </row>
    <row r="97" spans="3:8" x14ac:dyDescent="0.2">
      <c r="C97" s="46"/>
      <c r="D97" s="46"/>
      <c r="E97" s="46"/>
      <c r="F97" s="46"/>
      <c r="G97" s="46"/>
      <c r="H97" s="46"/>
    </row>
    <row r="98" spans="3:8" x14ac:dyDescent="0.2">
      <c r="C98" s="46"/>
      <c r="D98" s="46"/>
      <c r="E98" s="46"/>
      <c r="F98" s="46"/>
      <c r="G98" s="46"/>
      <c r="H98" s="46"/>
    </row>
    <row r="99" spans="3:8" x14ac:dyDescent="0.2">
      <c r="C99" s="46"/>
      <c r="D99" s="46"/>
      <c r="E99" s="46"/>
      <c r="F99" s="46"/>
      <c r="G99" s="46"/>
      <c r="H99" s="46"/>
    </row>
    <row r="100" spans="3:8" x14ac:dyDescent="0.2">
      <c r="C100" s="46"/>
      <c r="D100" s="46"/>
      <c r="E100" s="46"/>
      <c r="F100" s="46"/>
      <c r="G100" s="46"/>
      <c r="H100" s="46"/>
    </row>
    <row r="101" spans="3:8" x14ac:dyDescent="0.2">
      <c r="C101" s="46"/>
      <c r="D101" s="46"/>
      <c r="E101" s="46"/>
      <c r="F101" s="46"/>
      <c r="G101" s="46"/>
      <c r="H101" s="46"/>
    </row>
    <row r="102" spans="3:8" x14ac:dyDescent="0.2">
      <c r="C102" s="46"/>
      <c r="D102" s="46"/>
      <c r="E102" s="46"/>
      <c r="F102" s="46"/>
      <c r="G102" s="46"/>
      <c r="H102" s="46"/>
    </row>
    <row r="103" spans="3:8" x14ac:dyDescent="0.2">
      <c r="C103" s="46"/>
      <c r="D103" s="46"/>
      <c r="E103" s="46"/>
      <c r="F103" s="46"/>
      <c r="G103" s="46"/>
      <c r="H103" s="46"/>
    </row>
    <row r="104" spans="3:8" x14ac:dyDescent="0.2">
      <c r="C104" s="46"/>
      <c r="D104" s="46"/>
      <c r="E104" s="46"/>
      <c r="F104" s="46"/>
      <c r="G104" s="46"/>
      <c r="H104" s="46"/>
    </row>
    <row r="105" spans="3:8" x14ac:dyDescent="0.2">
      <c r="C105" s="46"/>
      <c r="D105" s="46"/>
      <c r="E105" s="46"/>
      <c r="F105" s="46"/>
      <c r="G105" s="46"/>
      <c r="H105" s="46"/>
    </row>
    <row r="106" spans="3:8" x14ac:dyDescent="0.2">
      <c r="C106" s="46"/>
      <c r="D106" s="46"/>
      <c r="E106" s="46"/>
      <c r="F106" s="46"/>
      <c r="G106" s="46"/>
      <c r="H106" s="46"/>
    </row>
    <row r="107" spans="3:8" x14ac:dyDescent="0.2">
      <c r="C107" s="46"/>
      <c r="D107" s="46"/>
      <c r="E107" s="46"/>
      <c r="F107" s="46"/>
      <c r="G107" s="46"/>
      <c r="H107" s="46"/>
    </row>
    <row r="108" spans="3:8" x14ac:dyDescent="0.2">
      <c r="C108" s="46"/>
      <c r="D108" s="46"/>
      <c r="E108" s="46"/>
      <c r="F108" s="46"/>
      <c r="G108" s="46"/>
      <c r="H108" s="46"/>
    </row>
    <row r="109" spans="3:8" x14ac:dyDescent="0.2">
      <c r="C109" s="46"/>
      <c r="D109" s="46"/>
      <c r="E109" s="46"/>
      <c r="F109" s="46"/>
      <c r="G109" s="46"/>
      <c r="H109" s="46"/>
    </row>
    <row r="110" spans="3:8" x14ac:dyDescent="0.2">
      <c r="C110" s="46"/>
      <c r="D110" s="46"/>
      <c r="E110" s="46"/>
      <c r="F110" s="46"/>
      <c r="G110" s="46"/>
      <c r="H110" s="46"/>
    </row>
    <row r="111" spans="3:8" x14ac:dyDescent="0.2">
      <c r="C111" s="46"/>
      <c r="D111" s="46"/>
      <c r="E111" s="46"/>
      <c r="F111" s="46"/>
      <c r="G111" s="46"/>
      <c r="H111" s="46"/>
    </row>
    <row r="112" spans="3:8" x14ac:dyDescent="0.2">
      <c r="C112" s="46"/>
      <c r="D112" s="46"/>
      <c r="E112" s="46"/>
      <c r="F112" s="46"/>
      <c r="G112" s="46"/>
      <c r="H112" s="46"/>
    </row>
    <row r="113" spans="3:8" x14ac:dyDescent="0.2">
      <c r="C113" s="46"/>
      <c r="D113" s="46"/>
      <c r="E113" s="46"/>
      <c r="F113" s="46"/>
      <c r="G113" s="46"/>
      <c r="H113" s="46"/>
    </row>
    <row r="114" spans="3:8" x14ac:dyDescent="0.2">
      <c r="C114" s="46"/>
      <c r="D114" s="46"/>
      <c r="E114" s="46"/>
      <c r="F114" s="46"/>
      <c r="G114" s="46"/>
      <c r="H114" s="46"/>
    </row>
    <row r="115" spans="3:8" x14ac:dyDescent="0.2">
      <c r="C115" s="46"/>
      <c r="D115" s="46"/>
      <c r="E115" s="46"/>
      <c r="F115" s="46"/>
      <c r="G115" s="46"/>
      <c r="H115" s="46"/>
    </row>
    <row r="116" spans="3:8" x14ac:dyDescent="0.2">
      <c r="C116" s="46"/>
      <c r="D116" s="46"/>
      <c r="E116" s="46"/>
      <c r="F116" s="46"/>
      <c r="G116" s="46"/>
      <c r="H116" s="46"/>
    </row>
    <row r="117" spans="3:8" x14ac:dyDescent="0.2">
      <c r="C117" s="46"/>
      <c r="D117" s="46"/>
      <c r="E117" s="46"/>
      <c r="F117" s="46"/>
      <c r="G117" s="46"/>
      <c r="H117" s="46"/>
    </row>
    <row r="118" spans="3:8" x14ac:dyDescent="0.2">
      <c r="C118" s="46"/>
      <c r="D118" s="46"/>
      <c r="E118" s="46"/>
      <c r="F118" s="46"/>
      <c r="G118" s="46"/>
      <c r="H118" s="46"/>
    </row>
    <row r="119" spans="3:8" x14ac:dyDescent="0.2">
      <c r="C119" s="46"/>
      <c r="D119" s="46"/>
      <c r="E119" s="46"/>
      <c r="F119" s="46"/>
      <c r="G119" s="46"/>
      <c r="H119" s="46"/>
    </row>
    <row r="120" spans="3:8" x14ac:dyDescent="0.2">
      <c r="C120" s="46"/>
      <c r="D120" s="46"/>
      <c r="E120" s="46"/>
      <c r="F120" s="46"/>
      <c r="G120" s="46"/>
      <c r="H120" s="46"/>
    </row>
    <row r="121" spans="3:8" x14ac:dyDescent="0.2">
      <c r="C121" s="46"/>
      <c r="D121" s="46"/>
      <c r="E121" s="46"/>
      <c r="F121" s="46"/>
      <c r="G121" s="46"/>
      <c r="H121" s="46"/>
    </row>
    <row r="122" spans="3:8" x14ac:dyDescent="0.2">
      <c r="C122" s="46"/>
      <c r="D122" s="46"/>
      <c r="E122" s="46"/>
      <c r="F122" s="46"/>
      <c r="G122" s="46"/>
      <c r="H122" s="46"/>
    </row>
    <row r="123" spans="3:8" x14ac:dyDescent="0.2">
      <c r="C123" s="46"/>
      <c r="D123" s="46"/>
      <c r="E123" s="46"/>
      <c r="F123" s="46"/>
      <c r="G123" s="46"/>
      <c r="H123" s="46"/>
    </row>
    <row r="124" spans="3:8" x14ac:dyDescent="0.2">
      <c r="C124" s="46"/>
      <c r="D124" s="46"/>
      <c r="E124" s="46"/>
      <c r="F124" s="46"/>
      <c r="G124" s="46"/>
      <c r="H124" s="46"/>
    </row>
    <row r="125" spans="3:8" x14ac:dyDescent="0.2">
      <c r="C125" s="46"/>
      <c r="D125" s="46"/>
      <c r="E125" s="46"/>
      <c r="F125" s="46"/>
      <c r="G125" s="46"/>
      <c r="H125" s="46"/>
    </row>
    <row r="126" spans="3:8" x14ac:dyDescent="0.2">
      <c r="C126" s="46"/>
      <c r="D126" s="46"/>
      <c r="E126" s="46"/>
      <c r="F126" s="46"/>
      <c r="G126" s="46"/>
      <c r="H126" s="46"/>
    </row>
    <row r="127" spans="3:8" x14ac:dyDescent="0.2">
      <c r="C127" s="46"/>
      <c r="D127" s="46"/>
      <c r="E127" s="46"/>
      <c r="F127" s="46"/>
      <c r="G127" s="46"/>
      <c r="H127" s="46"/>
    </row>
    <row r="128" spans="3:8" x14ac:dyDescent="0.2">
      <c r="C128" s="46"/>
      <c r="D128" s="46"/>
      <c r="E128" s="46"/>
      <c r="F128" s="46"/>
      <c r="G128" s="46"/>
      <c r="H128" s="46"/>
    </row>
    <row r="129" spans="3:8" x14ac:dyDescent="0.2">
      <c r="C129" s="46"/>
      <c r="D129" s="46"/>
      <c r="E129" s="46"/>
      <c r="F129" s="46"/>
      <c r="G129" s="46"/>
      <c r="H129" s="46"/>
    </row>
    <row r="130" spans="3:8" x14ac:dyDescent="0.2">
      <c r="C130" s="46"/>
      <c r="D130" s="46"/>
      <c r="E130" s="46"/>
      <c r="F130" s="46"/>
      <c r="G130" s="46"/>
      <c r="H130" s="46"/>
    </row>
    <row r="131" spans="3:8" x14ac:dyDescent="0.2">
      <c r="C131" s="46"/>
      <c r="D131" s="46"/>
      <c r="E131" s="46"/>
      <c r="F131" s="46"/>
      <c r="G131" s="46"/>
      <c r="H131" s="46"/>
    </row>
    <row r="132" spans="3:8" x14ac:dyDescent="0.2">
      <c r="C132" s="46"/>
      <c r="D132" s="46"/>
      <c r="E132" s="46"/>
      <c r="F132" s="46"/>
      <c r="G132" s="46"/>
      <c r="H132" s="46"/>
    </row>
    <row r="133" spans="3:8" x14ac:dyDescent="0.2">
      <c r="C133" s="46"/>
      <c r="D133" s="46"/>
      <c r="E133" s="46"/>
      <c r="F133" s="46"/>
      <c r="G133" s="46"/>
      <c r="H133" s="46"/>
    </row>
    <row r="134" spans="3:8" x14ac:dyDescent="0.2">
      <c r="C134" s="46"/>
      <c r="D134" s="46"/>
      <c r="E134" s="46"/>
      <c r="F134" s="46"/>
      <c r="G134" s="46"/>
      <c r="H134" s="46"/>
    </row>
    <row r="135" spans="3:8" x14ac:dyDescent="0.2">
      <c r="C135" s="46"/>
      <c r="D135" s="46"/>
      <c r="E135" s="46"/>
      <c r="F135" s="46"/>
      <c r="G135" s="46"/>
      <c r="H135" s="46"/>
    </row>
    <row r="136" spans="3:8" x14ac:dyDescent="0.2">
      <c r="C136" s="46"/>
      <c r="D136" s="46"/>
      <c r="E136" s="46"/>
      <c r="F136" s="46"/>
      <c r="G136" s="46"/>
      <c r="H136" s="46"/>
    </row>
    <row r="137" spans="3:8" x14ac:dyDescent="0.2">
      <c r="C137" s="46"/>
      <c r="D137" s="46"/>
      <c r="E137" s="46"/>
      <c r="F137" s="46"/>
      <c r="G137" s="46"/>
      <c r="H137" s="46"/>
    </row>
    <row r="138" spans="3:8" x14ac:dyDescent="0.2">
      <c r="C138" s="46"/>
      <c r="D138" s="46"/>
      <c r="E138" s="46"/>
      <c r="F138" s="46"/>
      <c r="G138" s="46"/>
      <c r="H138" s="46"/>
    </row>
    <row r="139" spans="3:8" x14ac:dyDescent="0.2">
      <c r="C139" s="46"/>
      <c r="D139" s="46"/>
      <c r="E139" s="46"/>
      <c r="F139" s="46"/>
      <c r="G139" s="46"/>
      <c r="H139" s="46"/>
    </row>
    <row r="140" spans="3:8" x14ac:dyDescent="0.2">
      <c r="C140" s="46"/>
      <c r="D140" s="46"/>
      <c r="E140" s="46"/>
      <c r="F140" s="46"/>
      <c r="G140" s="46"/>
      <c r="H140" s="46"/>
    </row>
    <row r="141" spans="3:8" x14ac:dyDescent="0.2">
      <c r="C141" s="46"/>
      <c r="D141" s="46"/>
      <c r="E141" s="46"/>
      <c r="F141" s="46"/>
      <c r="G141" s="46"/>
      <c r="H141" s="46"/>
    </row>
    <row r="142" spans="3:8" x14ac:dyDescent="0.2">
      <c r="C142" s="46"/>
      <c r="D142" s="46"/>
      <c r="E142" s="46"/>
      <c r="F142" s="46"/>
      <c r="G142" s="46"/>
      <c r="H142" s="46"/>
    </row>
    <row r="143" spans="3:8" x14ac:dyDescent="0.2">
      <c r="C143" s="46"/>
      <c r="D143" s="46"/>
      <c r="E143" s="46"/>
      <c r="F143" s="46"/>
      <c r="G143" s="46"/>
      <c r="H143" s="46"/>
    </row>
    <row r="144" spans="3:8" x14ac:dyDescent="0.2">
      <c r="C144" s="46"/>
      <c r="D144" s="46"/>
      <c r="E144" s="46"/>
      <c r="F144" s="46"/>
      <c r="G144" s="46"/>
      <c r="H144" s="46"/>
    </row>
    <row r="145" spans="3:8" x14ac:dyDescent="0.2">
      <c r="C145" s="46"/>
      <c r="D145" s="46"/>
      <c r="E145" s="46"/>
      <c r="F145" s="46"/>
      <c r="G145" s="46"/>
      <c r="H145" s="46"/>
    </row>
    <row r="146" spans="3:8" x14ac:dyDescent="0.2">
      <c r="C146" s="46"/>
      <c r="D146" s="46"/>
      <c r="E146" s="46"/>
      <c r="F146" s="46"/>
      <c r="G146" s="46"/>
      <c r="H146" s="46"/>
    </row>
    <row r="147" spans="3:8" x14ac:dyDescent="0.2">
      <c r="C147" s="46"/>
      <c r="D147" s="46"/>
      <c r="E147" s="46"/>
      <c r="F147" s="46"/>
      <c r="G147" s="46"/>
      <c r="H147" s="46"/>
    </row>
    <row r="148" spans="3:8" x14ac:dyDescent="0.2">
      <c r="C148" s="46"/>
      <c r="D148" s="46"/>
      <c r="E148" s="46"/>
      <c r="F148" s="46"/>
      <c r="G148" s="46"/>
      <c r="H148" s="46"/>
    </row>
    <row r="149" spans="3:8" x14ac:dyDescent="0.2">
      <c r="C149" s="46"/>
      <c r="D149" s="46"/>
      <c r="E149" s="46"/>
      <c r="F149" s="46"/>
      <c r="G149" s="46"/>
      <c r="H149" s="46"/>
    </row>
    <row r="150" spans="3:8" x14ac:dyDescent="0.2">
      <c r="C150" s="46"/>
      <c r="D150" s="46"/>
      <c r="E150" s="46"/>
      <c r="F150" s="46"/>
      <c r="G150" s="46"/>
      <c r="H150" s="46"/>
    </row>
    <row r="151" spans="3:8" x14ac:dyDescent="0.2">
      <c r="C151" s="46"/>
      <c r="D151" s="46"/>
      <c r="E151" s="46"/>
      <c r="F151" s="46"/>
      <c r="G151" s="46"/>
      <c r="H151" s="46"/>
    </row>
    <row r="152" spans="3:8" x14ac:dyDescent="0.2">
      <c r="C152" s="46"/>
      <c r="D152" s="46"/>
      <c r="E152" s="46"/>
      <c r="F152" s="46"/>
      <c r="G152" s="46"/>
      <c r="H152" s="46"/>
    </row>
    <row r="153" spans="3:8" x14ac:dyDescent="0.2">
      <c r="C153" s="46"/>
      <c r="D153" s="46"/>
      <c r="E153" s="46"/>
      <c r="F153" s="46"/>
      <c r="G153" s="46"/>
      <c r="H153" s="46"/>
    </row>
    <row r="154" spans="3:8" x14ac:dyDescent="0.2">
      <c r="C154" s="46"/>
      <c r="D154" s="46"/>
      <c r="E154" s="46"/>
      <c r="F154" s="46"/>
      <c r="G154" s="46"/>
      <c r="H154" s="46"/>
    </row>
    <row r="155" spans="3:8" x14ac:dyDescent="0.2">
      <c r="C155" s="46"/>
      <c r="D155" s="46"/>
      <c r="E155" s="46"/>
      <c r="F155" s="46"/>
      <c r="G155" s="46"/>
      <c r="H155" s="46"/>
    </row>
    <row r="156" spans="3:8" x14ac:dyDescent="0.2">
      <c r="C156" s="46"/>
      <c r="D156" s="46"/>
      <c r="E156" s="46"/>
      <c r="F156" s="46"/>
      <c r="G156" s="46"/>
      <c r="H156" s="46"/>
    </row>
    <row r="157" spans="3:8" x14ac:dyDescent="0.2">
      <c r="C157" s="46"/>
      <c r="D157" s="46"/>
      <c r="E157" s="46"/>
      <c r="F157" s="46"/>
      <c r="G157" s="46"/>
      <c r="H157" s="46"/>
    </row>
    <row r="158" spans="3:8" x14ac:dyDescent="0.2">
      <c r="C158" s="46"/>
      <c r="D158" s="46"/>
      <c r="E158" s="46"/>
      <c r="F158" s="46"/>
      <c r="G158" s="46"/>
      <c r="H158" s="46"/>
    </row>
    <row r="159" spans="3:8" x14ac:dyDescent="0.2">
      <c r="C159" s="46"/>
      <c r="D159" s="46"/>
      <c r="E159" s="46"/>
      <c r="F159" s="46"/>
      <c r="G159" s="46"/>
      <c r="H159" s="46"/>
    </row>
    <row r="160" spans="3:8" x14ac:dyDescent="0.2">
      <c r="C160" s="46"/>
      <c r="D160" s="46"/>
      <c r="E160" s="46"/>
      <c r="F160" s="46"/>
      <c r="G160" s="46"/>
      <c r="H160" s="46"/>
    </row>
    <row r="161" spans="3:8" x14ac:dyDescent="0.2">
      <c r="C161" s="46"/>
      <c r="D161" s="46"/>
      <c r="E161" s="46"/>
      <c r="F161" s="46"/>
      <c r="G161" s="46"/>
      <c r="H161" s="46"/>
    </row>
    <row r="162" spans="3:8" x14ac:dyDescent="0.2">
      <c r="G162" s="46"/>
      <c r="H162" s="46"/>
    </row>
    <row r="163" spans="3:8" x14ac:dyDescent="0.2">
      <c r="G163" s="46"/>
      <c r="H163" s="46"/>
    </row>
    <row r="164" spans="3:8" x14ac:dyDescent="0.2">
      <c r="G164" s="46"/>
      <c r="H164" s="46"/>
    </row>
    <row r="165" spans="3:8" x14ac:dyDescent="0.2">
      <c r="G165" s="46"/>
      <c r="H165" s="46"/>
    </row>
  </sheetData>
  <mergeCells count="1">
    <mergeCell ref="A1:H1"/>
  </mergeCells>
  <pageMargins left="0.78740157499999996" right="0.78740157499999996" top="0.984251969" bottom="0.984251969" header="0.4921259845" footer="0.4921259845"/>
  <pageSetup paperSize="9" scale="60" orientation="landscape" horizontalDpi="0" verticalDpi="0"/>
  <headerFooter alignWithMargins="0">
    <oddFooter>&amp;L&amp;G</oddFooter>
  </headerFooter>
  <colBreaks count="1" manualBreakCount="1">
    <brk id="8" max="1048575" man="1"/>
  </colBreaks>
  <drawing r:id="rId1"/>
  <legacy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87C3B8-AC98-F945-94FA-51EAC23B4E4E}">
  <sheetPr>
    <tabColor rgb="FFFEF445"/>
  </sheetPr>
  <dimension ref="A1:K164"/>
  <sheetViews>
    <sheetView topLeftCell="M8" zoomScale="150" zoomScaleNormal="150" workbookViewId="0">
      <selection activeCell="O12" sqref="O12"/>
    </sheetView>
  </sheetViews>
  <sheetFormatPr baseColWidth="10" defaultRowHeight="15" x14ac:dyDescent="0.2"/>
  <cols>
    <col min="1" max="2" width="10.83203125" style="38"/>
    <col min="3" max="3" width="13.33203125" style="42" customWidth="1"/>
    <col min="4" max="4" width="20.1640625" style="42" customWidth="1"/>
    <col min="5" max="5" width="13" style="42" customWidth="1"/>
    <col min="6" max="6" width="10.83203125" style="42"/>
    <col min="7" max="7" width="20.83203125" style="42" customWidth="1"/>
    <col min="8" max="8" width="11.6640625" style="42" bestFit="1" customWidth="1"/>
    <col min="9" max="9" width="19.33203125" style="42" customWidth="1"/>
    <col min="10" max="10" width="13.83203125" style="42" customWidth="1"/>
    <col min="11" max="11" width="7.5" style="38" customWidth="1"/>
    <col min="12" max="16384" width="10.83203125" style="38"/>
  </cols>
  <sheetData>
    <row r="1" spans="1:11" ht="110" x14ac:dyDescent="0.15">
      <c r="A1" s="60"/>
      <c r="B1" s="60" t="s">
        <v>107</v>
      </c>
      <c r="C1" s="60" t="s">
        <v>116</v>
      </c>
      <c r="D1" s="60" t="s">
        <v>101</v>
      </c>
      <c r="E1" s="60" t="s">
        <v>37</v>
      </c>
      <c r="F1" s="60" t="s">
        <v>113</v>
      </c>
      <c r="G1" s="60" t="s">
        <v>102</v>
      </c>
      <c r="H1" s="60" t="s">
        <v>103</v>
      </c>
      <c r="I1" s="60" t="s">
        <v>115</v>
      </c>
      <c r="J1" s="60" t="s">
        <v>104</v>
      </c>
      <c r="K1" s="60" t="s">
        <v>103</v>
      </c>
    </row>
    <row r="2" spans="1:11" ht="16" x14ac:dyDescent="0.2">
      <c r="B2" s="38" t="s">
        <v>108</v>
      </c>
      <c r="C2" s="42" t="s">
        <v>105</v>
      </c>
      <c r="D2" s="59" t="s">
        <v>0</v>
      </c>
      <c r="E2" s="46">
        <v>5</v>
      </c>
      <c r="F2" s="46">
        <v>5</v>
      </c>
      <c r="G2" s="61">
        <f>F2/$F$3</f>
        <v>0.55555555555555558</v>
      </c>
      <c r="H2" s="62">
        <f>G2*10</f>
        <v>5.5555555555555554</v>
      </c>
      <c r="I2" s="42">
        <v>50</v>
      </c>
      <c r="J2" s="61">
        <f>I2/$I$5</f>
        <v>0.67567567567567566</v>
      </c>
      <c r="K2" s="62">
        <f>J2*10</f>
        <v>6.7567567567567561</v>
      </c>
    </row>
    <row r="3" spans="1:11" ht="16" x14ac:dyDescent="0.2">
      <c r="B3" s="38" t="s">
        <v>109</v>
      </c>
      <c r="C3" s="42" t="s">
        <v>106</v>
      </c>
      <c r="D3" s="59" t="s">
        <v>1</v>
      </c>
      <c r="E3" s="46" t="s">
        <v>112</v>
      </c>
      <c r="F3" s="46">
        <v>9</v>
      </c>
      <c r="G3" s="61">
        <f>F3/$F$3</f>
        <v>1</v>
      </c>
      <c r="H3" s="62">
        <f>G3*10</f>
        <v>10</v>
      </c>
      <c r="I3" s="42">
        <v>70</v>
      </c>
      <c r="J3" s="61">
        <f>I3/$I$5</f>
        <v>0.94594594594594594</v>
      </c>
      <c r="K3" s="62">
        <f>J3*10</f>
        <v>9.4594594594594597</v>
      </c>
    </row>
    <row r="4" spans="1:11" ht="16" x14ac:dyDescent="0.2">
      <c r="B4" s="38" t="s">
        <v>110</v>
      </c>
      <c r="C4" s="42" t="s">
        <v>106</v>
      </c>
      <c r="D4" s="59" t="s">
        <v>2</v>
      </c>
      <c r="E4" s="46">
        <v>3</v>
      </c>
      <c r="F4" s="46">
        <v>3</v>
      </c>
      <c r="G4" s="61">
        <f>F4/$F$3</f>
        <v>0.33333333333333331</v>
      </c>
      <c r="H4" s="62">
        <f>G4*10</f>
        <v>3.333333333333333</v>
      </c>
      <c r="I4" s="42">
        <v>58</v>
      </c>
      <c r="J4" s="61">
        <f>I4/$I$5</f>
        <v>0.78378378378378377</v>
      </c>
      <c r="K4" s="62">
        <f>J4*10</f>
        <v>7.8378378378378377</v>
      </c>
    </row>
    <row r="5" spans="1:11" ht="16" x14ac:dyDescent="0.2">
      <c r="B5" s="38" t="s">
        <v>111</v>
      </c>
      <c r="C5" s="42" t="s">
        <v>28</v>
      </c>
      <c r="D5" s="59" t="s">
        <v>3</v>
      </c>
      <c r="E5" s="46">
        <v>2</v>
      </c>
      <c r="F5" s="46">
        <v>2</v>
      </c>
      <c r="G5" s="61">
        <f>F5/$F$3</f>
        <v>0.22222222222222221</v>
      </c>
      <c r="H5" s="62">
        <f>G5*10</f>
        <v>2.2222222222222223</v>
      </c>
      <c r="I5" s="42">
        <v>74</v>
      </c>
      <c r="J5" s="61">
        <f>I5/$I$5</f>
        <v>1</v>
      </c>
      <c r="K5" s="62">
        <f>J5*10</f>
        <v>10</v>
      </c>
    </row>
    <row r="6" spans="1:11" ht="16" x14ac:dyDescent="0.2">
      <c r="B6" s="38" t="s">
        <v>114</v>
      </c>
      <c r="C6" s="42" t="s">
        <v>114</v>
      </c>
      <c r="D6" s="59" t="s">
        <v>4</v>
      </c>
      <c r="E6" s="46">
        <v>3</v>
      </c>
      <c r="F6" s="46">
        <v>3</v>
      </c>
      <c r="G6" s="61">
        <f>F6/$F$3</f>
        <v>0.33333333333333331</v>
      </c>
      <c r="H6" s="62">
        <f>G6*10</f>
        <v>3.333333333333333</v>
      </c>
      <c r="I6" s="42">
        <v>26</v>
      </c>
      <c r="J6" s="61">
        <f>I6/$I$5</f>
        <v>0.35135135135135137</v>
      </c>
      <c r="K6" s="62">
        <f>J6*10</f>
        <v>3.5135135135135136</v>
      </c>
    </row>
    <row r="7" spans="1:11" x14ac:dyDescent="0.2">
      <c r="E7" s="46"/>
      <c r="F7" s="46"/>
      <c r="G7" s="46"/>
      <c r="H7" s="47"/>
      <c r="J7" s="46"/>
    </row>
    <row r="8" spans="1:11" x14ac:dyDescent="0.2">
      <c r="E8" s="46"/>
      <c r="F8" s="46"/>
      <c r="G8" s="46"/>
      <c r="H8" s="47"/>
      <c r="J8" s="46"/>
    </row>
    <row r="9" spans="1:11" x14ac:dyDescent="0.2">
      <c r="E9" s="46"/>
      <c r="F9" s="46"/>
      <c r="G9" s="46"/>
      <c r="H9" s="47"/>
      <c r="J9" s="46"/>
    </row>
    <row r="10" spans="1:11" x14ac:dyDescent="0.2">
      <c r="E10" s="46"/>
      <c r="F10" s="46"/>
      <c r="G10" s="46"/>
      <c r="H10" s="47"/>
      <c r="J10" s="46"/>
    </row>
    <row r="11" spans="1:11" x14ac:dyDescent="0.2">
      <c r="E11" s="46"/>
      <c r="F11" s="46"/>
      <c r="G11" s="46"/>
      <c r="H11" s="47"/>
      <c r="J11" s="46"/>
    </row>
    <row r="12" spans="1:11" x14ac:dyDescent="0.2">
      <c r="E12" s="46"/>
      <c r="F12" s="46"/>
      <c r="G12" s="46"/>
      <c r="H12" s="47"/>
      <c r="J12" s="46"/>
    </row>
    <row r="13" spans="1:11" x14ac:dyDescent="0.2">
      <c r="E13" s="46"/>
      <c r="F13" s="46"/>
      <c r="G13" s="46"/>
      <c r="H13" s="47"/>
      <c r="J13" s="46"/>
    </row>
    <row r="14" spans="1:11" x14ac:dyDescent="0.2">
      <c r="E14" s="46"/>
      <c r="F14" s="46"/>
      <c r="G14" s="46"/>
      <c r="H14" s="46"/>
      <c r="I14" s="46"/>
      <c r="J14" s="46"/>
    </row>
    <row r="15" spans="1:11" x14ac:dyDescent="0.2">
      <c r="E15" s="46"/>
      <c r="F15" s="46"/>
      <c r="G15" s="46"/>
      <c r="H15" s="46"/>
      <c r="I15" s="46"/>
      <c r="J15" s="46"/>
    </row>
    <row r="16" spans="1:11" x14ac:dyDescent="0.2">
      <c r="E16" s="46"/>
      <c r="F16" s="46"/>
      <c r="G16" s="46"/>
      <c r="H16" s="46"/>
      <c r="I16" s="46"/>
      <c r="J16" s="46"/>
    </row>
    <row r="17" spans="5:10" x14ac:dyDescent="0.2">
      <c r="E17" s="46"/>
      <c r="F17" s="46"/>
      <c r="G17" s="46"/>
      <c r="H17" s="46"/>
      <c r="I17" s="46"/>
      <c r="J17" s="46"/>
    </row>
    <row r="18" spans="5:10" x14ac:dyDescent="0.2">
      <c r="E18" s="46"/>
      <c r="F18" s="46"/>
      <c r="G18" s="46"/>
      <c r="H18" s="46"/>
      <c r="I18" s="46"/>
      <c r="J18" s="46"/>
    </row>
    <row r="19" spans="5:10" x14ac:dyDescent="0.2">
      <c r="E19" s="46"/>
      <c r="F19" s="46"/>
      <c r="G19" s="46"/>
      <c r="H19" s="46"/>
      <c r="I19" s="46"/>
      <c r="J19" s="46"/>
    </row>
    <row r="20" spans="5:10" x14ac:dyDescent="0.2">
      <c r="E20" s="46"/>
      <c r="F20" s="46"/>
      <c r="G20" s="46"/>
      <c r="H20" s="46"/>
      <c r="I20" s="46"/>
      <c r="J20" s="46"/>
    </row>
    <row r="21" spans="5:10" x14ac:dyDescent="0.2">
      <c r="E21" s="46"/>
      <c r="F21" s="46"/>
      <c r="G21" s="46"/>
      <c r="H21" s="46"/>
      <c r="I21" s="46"/>
      <c r="J21" s="46"/>
    </row>
    <row r="22" spans="5:10" x14ac:dyDescent="0.2">
      <c r="E22" s="46"/>
      <c r="F22" s="46"/>
      <c r="G22" s="46"/>
      <c r="H22" s="46"/>
      <c r="I22" s="46"/>
      <c r="J22" s="46"/>
    </row>
    <row r="23" spans="5:10" x14ac:dyDescent="0.2">
      <c r="E23" s="46"/>
      <c r="F23" s="46"/>
      <c r="G23" s="46"/>
      <c r="H23" s="46"/>
      <c r="I23" s="46"/>
      <c r="J23" s="46"/>
    </row>
    <row r="24" spans="5:10" x14ac:dyDescent="0.2">
      <c r="E24" s="46"/>
      <c r="F24" s="46"/>
      <c r="G24" s="46"/>
      <c r="H24" s="46"/>
      <c r="I24" s="46"/>
      <c r="J24" s="46"/>
    </row>
    <row r="25" spans="5:10" x14ac:dyDescent="0.2">
      <c r="E25" s="46"/>
      <c r="F25" s="46"/>
      <c r="G25" s="46"/>
      <c r="H25" s="46"/>
      <c r="I25" s="46"/>
      <c r="J25" s="46"/>
    </row>
    <row r="26" spans="5:10" x14ac:dyDescent="0.2">
      <c r="E26" s="46"/>
      <c r="F26" s="46"/>
      <c r="G26" s="46"/>
      <c r="H26" s="46"/>
      <c r="I26" s="46"/>
      <c r="J26" s="46"/>
    </row>
    <row r="27" spans="5:10" x14ac:dyDescent="0.2">
      <c r="E27" s="46"/>
      <c r="F27" s="46"/>
      <c r="G27" s="46"/>
      <c r="H27" s="46"/>
      <c r="I27" s="46"/>
      <c r="J27" s="46"/>
    </row>
    <row r="28" spans="5:10" x14ac:dyDescent="0.2">
      <c r="E28" s="46"/>
      <c r="F28" s="46"/>
      <c r="G28" s="46"/>
      <c r="H28" s="46"/>
      <c r="I28" s="46"/>
      <c r="J28" s="46"/>
    </row>
    <row r="29" spans="5:10" x14ac:dyDescent="0.2">
      <c r="E29" s="46"/>
      <c r="F29" s="46"/>
      <c r="G29" s="46"/>
      <c r="H29" s="46"/>
      <c r="I29" s="46"/>
      <c r="J29" s="46"/>
    </row>
    <row r="30" spans="5:10" x14ac:dyDescent="0.2">
      <c r="E30" s="46"/>
      <c r="F30" s="46"/>
      <c r="G30" s="46"/>
      <c r="H30" s="46"/>
      <c r="I30" s="46"/>
      <c r="J30" s="46"/>
    </row>
    <row r="31" spans="5:10" x14ac:dyDescent="0.2">
      <c r="E31" s="46"/>
      <c r="F31" s="46"/>
      <c r="G31" s="46"/>
      <c r="H31" s="46"/>
      <c r="I31" s="46"/>
      <c r="J31" s="46"/>
    </row>
    <row r="32" spans="5:10" x14ac:dyDescent="0.2">
      <c r="E32" s="46"/>
      <c r="F32" s="46"/>
      <c r="G32" s="46"/>
      <c r="H32" s="46"/>
      <c r="I32" s="46"/>
      <c r="J32" s="46"/>
    </row>
    <row r="33" spans="5:10" x14ac:dyDescent="0.2">
      <c r="E33" s="46"/>
      <c r="F33" s="46"/>
      <c r="G33" s="46"/>
      <c r="H33" s="46"/>
      <c r="I33" s="46"/>
      <c r="J33" s="46"/>
    </row>
    <row r="34" spans="5:10" x14ac:dyDescent="0.2">
      <c r="E34" s="46"/>
      <c r="F34" s="46"/>
      <c r="G34" s="46"/>
      <c r="H34" s="46"/>
      <c r="I34" s="46"/>
      <c r="J34" s="46"/>
    </row>
    <row r="35" spans="5:10" x14ac:dyDescent="0.2">
      <c r="E35" s="46"/>
      <c r="F35" s="46"/>
      <c r="G35" s="46"/>
      <c r="H35" s="46"/>
      <c r="I35" s="46"/>
      <c r="J35" s="46"/>
    </row>
    <row r="36" spans="5:10" x14ac:dyDescent="0.2">
      <c r="E36" s="46"/>
      <c r="F36" s="46"/>
      <c r="G36" s="46"/>
      <c r="H36" s="46"/>
      <c r="I36" s="46"/>
      <c r="J36" s="46"/>
    </row>
    <row r="37" spans="5:10" x14ac:dyDescent="0.2">
      <c r="E37" s="46"/>
      <c r="F37" s="46"/>
      <c r="G37" s="46"/>
      <c r="H37" s="46"/>
      <c r="I37" s="46"/>
      <c r="J37" s="46"/>
    </row>
    <row r="38" spans="5:10" x14ac:dyDescent="0.2">
      <c r="E38" s="46"/>
      <c r="F38" s="46"/>
      <c r="G38" s="46"/>
      <c r="H38" s="46"/>
      <c r="I38" s="46"/>
      <c r="J38" s="46"/>
    </row>
    <row r="39" spans="5:10" x14ac:dyDescent="0.2">
      <c r="E39" s="46"/>
      <c r="F39" s="46"/>
      <c r="G39" s="46"/>
      <c r="H39" s="46"/>
      <c r="I39" s="46"/>
      <c r="J39" s="46"/>
    </row>
    <row r="40" spans="5:10" x14ac:dyDescent="0.2">
      <c r="E40" s="46"/>
      <c r="F40" s="46"/>
      <c r="G40" s="46"/>
      <c r="H40" s="46"/>
      <c r="I40" s="46"/>
      <c r="J40" s="46"/>
    </row>
    <row r="41" spans="5:10" x14ac:dyDescent="0.2">
      <c r="E41" s="46"/>
      <c r="F41" s="46"/>
      <c r="G41" s="46"/>
      <c r="H41" s="46"/>
      <c r="I41" s="46"/>
      <c r="J41" s="46"/>
    </row>
    <row r="42" spans="5:10" x14ac:dyDescent="0.2">
      <c r="E42" s="46"/>
      <c r="F42" s="46"/>
      <c r="G42" s="46"/>
      <c r="H42" s="46"/>
      <c r="I42" s="46"/>
      <c r="J42" s="46"/>
    </row>
    <row r="43" spans="5:10" x14ac:dyDescent="0.2">
      <c r="E43" s="46"/>
      <c r="F43" s="46"/>
      <c r="G43" s="46"/>
      <c r="H43" s="46"/>
      <c r="I43" s="46"/>
      <c r="J43" s="46"/>
    </row>
    <row r="44" spans="5:10" x14ac:dyDescent="0.2">
      <c r="E44" s="46"/>
      <c r="F44" s="46"/>
      <c r="G44" s="46"/>
      <c r="H44" s="46"/>
      <c r="I44" s="46"/>
      <c r="J44" s="46"/>
    </row>
    <row r="45" spans="5:10" x14ac:dyDescent="0.2">
      <c r="E45" s="46"/>
      <c r="F45" s="46"/>
      <c r="G45" s="46"/>
      <c r="H45" s="46"/>
      <c r="I45" s="46"/>
      <c r="J45" s="46"/>
    </row>
    <row r="46" spans="5:10" x14ac:dyDescent="0.2">
      <c r="E46" s="46"/>
      <c r="F46" s="46"/>
      <c r="G46" s="46"/>
      <c r="H46" s="46"/>
      <c r="I46" s="46"/>
      <c r="J46" s="46"/>
    </row>
    <row r="47" spans="5:10" x14ac:dyDescent="0.2">
      <c r="E47" s="46"/>
      <c r="F47" s="46"/>
      <c r="G47" s="46"/>
      <c r="H47" s="46"/>
      <c r="I47" s="46"/>
      <c r="J47" s="46"/>
    </row>
    <row r="48" spans="5:10" x14ac:dyDescent="0.2">
      <c r="E48" s="46"/>
      <c r="F48" s="46"/>
      <c r="G48" s="46"/>
      <c r="H48" s="46"/>
      <c r="I48" s="46"/>
      <c r="J48" s="46"/>
    </row>
    <row r="49" spans="5:10" x14ac:dyDescent="0.2">
      <c r="E49" s="46"/>
      <c r="F49" s="46"/>
      <c r="G49" s="46"/>
      <c r="H49" s="46"/>
      <c r="I49" s="46"/>
      <c r="J49" s="46"/>
    </row>
    <row r="50" spans="5:10" x14ac:dyDescent="0.2">
      <c r="E50" s="46"/>
      <c r="F50" s="46"/>
      <c r="G50" s="46"/>
      <c r="H50" s="46"/>
      <c r="I50" s="46"/>
      <c r="J50" s="46"/>
    </row>
    <row r="51" spans="5:10" x14ac:dyDescent="0.2">
      <c r="E51" s="46"/>
      <c r="F51" s="46"/>
      <c r="G51" s="46"/>
      <c r="H51" s="46"/>
      <c r="I51" s="46"/>
      <c r="J51" s="46"/>
    </row>
    <row r="52" spans="5:10" x14ac:dyDescent="0.2">
      <c r="E52" s="46"/>
      <c r="F52" s="46"/>
      <c r="G52" s="46"/>
      <c r="H52" s="46"/>
      <c r="I52" s="46"/>
      <c r="J52" s="46"/>
    </row>
    <row r="53" spans="5:10" x14ac:dyDescent="0.2">
      <c r="E53" s="46"/>
      <c r="F53" s="46"/>
      <c r="G53" s="46"/>
      <c r="H53" s="46"/>
      <c r="I53" s="46"/>
      <c r="J53" s="46"/>
    </row>
    <row r="54" spans="5:10" x14ac:dyDescent="0.2">
      <c r="E54" s="46"/>
      <c r="F54" s="46"/>
      <c r="G54" s="46"/>
      <c r="H54" s="46"/>
      <c r="I54" s="46"/>
      <c r="J54" s="46"/>
    </row>
    <row r="55" spans="5:10" x14ac:dyDescent="0.2">
      <c r="E55" s="46"/>
      <c r="F55" s="46"/>
      <c r="G55" s="46"/>
      <c r="H55" s="46"/>
      <c r="I55" s="46"/>
      <c r="J55" s="46"/>
    </row>
    <row r="56" spans="5:10" x14ac:dyDescent="0.2">
      <c r="E56" s="46"/>
      <c r="F56" s="46"/>
      <c r="G56" s="46"/>
      <c r="H56" s="46"/>
      <c r="I56" s="46"/>
      <c r="J56" s="46"/>
    </row>
    <row r="57" spans="5:10" x14ac:dyDescent="0.2">
      <c r="E57" s="46"/>
      <c r="F57" s="46"/>
      <c r="G57" s="46"/>
      <c r="H57" s="46"/>
      <c r="I57" s="46"/>
      <c r="J57" s="46"/>
    </row>
    <row r="58" spans="5:10" x14ac:dyDescent="0.2">
      <c r="E58" s="46"/>
      <c r="F58" s="46"/>
      <c r="G58" s="46"/>
      <c r="H58" s="46"/>
      <c r="I58" s="46"/>
      <c r="J58" s="46"/>
    </row>
    <row r="59" spans="5:10" x14ac:dyDescent="0.2">
      <c r="E59" s="46"/>
      <c r="F59" s="46"/>
      <c r="G59" s="46"/>
      <c r="H59" s="46"/>
      <c r="I59" s="46"/>
      <c r="J59" s="46"/>
    </row>
    <row r="60" spans="5:10" x14ac:dyDescent="0.2">
      <c r="E60" s="46"/>
      <c r="F60" s="46"/>
      <c r="G60" s="46"/>
      <c r="H60" s="46"/>
      <c r="I60" s="46"/>
      <c r="J60" s="46"/>
    </row>
    <row r="61" spans="5:10" x14ac:dyDescent="0.2">
      <c r="E61" s="46"/>
      <c r="F61" s="46"/>
      <c r="G61" s="46"/>
      <c r="H61" s="46"/>
      <c r="I61" s="46"/>
      <c r="J61" s="46"/>
    </row>
    <row r="62" spans="5:10" x14ac:dyDescent="0.2">
      <c r="E62" s="46"/>
      <c r="F62" s="46"/>
      <c r="G62" s="46"/>
      <c r="H62" s="46"/>
      <c r="I62" s="46"/>
      <c r="J62" s="46"/>
    </row>
    <row r="63" spans="5:10" x14ac:dyDescent="0.2">
      <c r="E63" s="46"/>
      <c r="F63" s="46"/>
      <c r="G63" s="46"/>
      <c r="H63" s="46"/>
      <c r="I63" s="46"/>
      <c r="J63" s="46"/>
    </row>
    <row r="64" spans="5:10" x14ac:dyDescent="0.2">
      <c r="E64" s="46"/>
      <c r="F64" s="46"/>
      <c r="G64" s="46"/>
      <c r="H64" s="46"/>
      <c r="I64" s="46"/>
      <c r="J64" s="46"/>
    </row>
    <row r="65" spans="5:10" x14ac:dyDescent="0.2">
      <c r="E65" s="46"/>
      <c r="F65" s="46"/>
      <c r="G65" s="46"/>
      <c r="H65" s="46"/>
      <c r="I65" s="46"/>
      <c r="J65" s="46"/>
    </row>
    <row r="66" spans="5:10" x14ac:dyDescent="0.2">
      <c r="E66" s="46"/>
      <c r="F66" s="46"/>
      <c r="G66" s="46"/>
      <c r="H66" s="46"/>
      <c r="I66" s="46"/>
      <c r="J66" s="46"/>
    </row>
    <row r="67" spans="5:10" x14ac:dyDescent="0.2">
      <c r="E67" s="46"/>
      <c r="F67" s="46"/>
      <c r="G67" s="46"/>
      <c r="H67" s="46"/>
      <c r="I67" s="46"/>
      <c r="J67" s="46"/>
    </row>
    <row r="68" spans="5:10" x14ac:dyDescent="0.2">
      <c r="E68" s="46"/>
      <c r="F68" s="46"/>
      <c r="G68" s="46"/>
      <c r="H68" s="46"/>
      <c r="I68" s="46"/>
      <c r="J68" s="46"/>
    </row>
    <row r="69" spans="5:10" x14ac:dyDescent="0.2">
      <c r="E69" s="46"/>
      <c r="F69" s="46"/>
      <c r="G69" s="46"/>
      <c r="H69" s="46"/>
      <c r="I69" s="46"/>
      <c r="J69" s="46"/>
    </row>
    <row r="70" spans="5:10" x14ac:dyDescent="0.2">
      <c r="E70" s="46"/>
      <c r="F70" s="46"/>
      <c r="G70" s="46"/>
      <c r="H70" s="46"/>
      <c r="I70" s="46"/>
      <c r="J70" s="46"/>
    </row>
    <row r="71" spans="5:10" x14ac:dyDescent="0.2">
      <c r="E71" s="46"/>
      <c r="F71" s="46"/>
      <c r="G71" s="46"/>
      <c r="H71" s="46"/>
      <c r="I71" s="46"/>
      <c r="J71" s="46"/>
    </row>
    <row r="72" spans="5:10" x14ac:dyDescent="0.2">
      <c r="E72" s="46"/>
      <c r="F72" s="46"/>
      <c r="G72" s="46"/>
      <c r="H72" s="46"/>
      <c r="I72" s="46"/>
      <c r="J72" s="46"/>
    </row>
    <row r="73" spans="5:10" x14ac:dyDescent="0.2">
      <c r="E73" s="46"/>
      <c r="F73" s="46"/>
      <c r="G73" s="46"/>
      <c r="H73" s="46"/>
      <c r="I73" s="46"/>
      <c r="J73" s="46"/>
    </row>
    <row r="74" spans="5:10" x14ac:dyDescent="0.2">
      <c r="E74" s="46"/>
      <c r="F74" s="46"/>
      <c r="G74" s="46"/>
      <c r="H74" s="46"/>
      <c r="I74" s="46"/>
      <c r="J74" s="46"/>
    </row>
    <row r="75" spans="5:10" x14ac:dyDescent="0.2">
      <c r="E75" s="46"/>
      <c r="F75" s="46"/>
      <c r="G75" s="46"/>
      <c r="H75" s="46"/>
      <c r="I75" s="46"/>
      <c r="J75" s="46"/>
    </row>
    <row r="76" spans="5:10" x14ac:dyDescent="0.2">
      <c r="E76" s="46"/>
      <c r="F76" s="46"/>
      <c r="G76" s="46"/>
      <c r="H76" s="46"/>
      <c r="I76" s="46"/>
      <c r="J76" s="46"/>
    </row>
    <row r="77" spans="5:10" x14ac:dyDescent="0.2">
      <c r="E77" s="46"/>
      <c r="F77" s="46"/>
      <c r="G77" s="46"/>
      <c r="H77" s="46"/>
      <c r="I77" s="46"/>
      <c r="J77" s="46"/>
    </row>
    <row r="78" spans="5:10" x14ac:dyDescent="0.2">
      <c r="E78" s="46"/>
      <c r="F78" s="46"/>
      <c r="G78" s="46"/>
      <c r="H78" s="46"/>
      <c r="I78" s="46"/>
      <c r="J78" s="46"/>
    </row>
    <row r="79" spans="5:10" x14ac:dyDescent="0.2">
      <c r="E79" s="46"/>
      <c r="F79" s="46"/>
      <c r="G79" s="46"/>
      <c r="H79" s="46"/>
      <c r="I79" s="46"/>
      <c r="J79" s="46"/>
    </row>
    <row r="80" spans="5:10" x14ac:dyDescent="0.2">
      <c r="E80" s="46"/>
      <c r="F80" s="46"/>
      <c r="G80" s="46"/>
      <c r="H80" s="46"/>
      <c r="I80" s="46"/>
      <c r="J80" s="46"/>
    </row>
    <row r="81" spans="5:10" x14ac:dyDescent="0.2">
      <c r="E81" s="46"/>
      <c r="F81" s="46"/>
      <c r="G81" s="46"/>
      <c r="H81" s="46"/>
      <c r="I81" s="46"/>
      <c r="J81" s="46"/>
    </row>
    <row r="82" spans="5:10" x14ac:dyDescent="0.2">
      <c r="E82" s="46"/>
      <c r="F82" s="46"/>
      <c r="G82" s="46"/>
      <c r="H82" s="46"/>
      <c r="I82" s="46"/>
      <c r="J82" s="46"/>
    </row>
    <row r="83" spans="5:10" x14ac:dyDescent="0.2">
      <c r="E83" s="46"/>
      <c r="F83" s="46"/>
      <c r="G83" s="46"/>
      <c r="H83" s="46"/>
      <c r="I83" s="46"/>
      <c r="J83" s="46"/>
    </row>
    <row r="84" spans="5:10" x14ac:dyDescent="0.2">
      <c r="E84" s="46"/>
      <c r="F84" s="46"/>
      <c r="G84" s="46"/>
      <c r="H84" s="46"/>
      <c r="I84" s="46"/>
      <c r="J84" s="46"/>
    </row>
    <row r="85" spans="5:10" x14ac:dyDescent="0.2">
      <c r="E85" s="46"/>
      <c r="F85" s="46"/>
      <c r="G85" s="46"/>
      <c r="H85" s="46"/>
      <c r="I85" s="46"/>
      <c r="J85" s="46"/>
    </row>
    <row r="86" spans="5:10" x14ac:dyDescent="0.2">
      <c r="E86" s="46"/>
      <c r="F86" s="46"/>
      <c r="G86" s="46"/>
      <c r="H86" s="46"/>
      <c r="I86" s="46"/>
      <c r="J86" s="46"/>
    </row>
    <row r="87" spans="5:10" x14ac:dyDescent="0.2">
      <c r="E87" s="46"/>
      <c r="F87" s="46"/>
      <c r="G87" s="46"/>
      <c r="H87" s="46"/>
      <c r="I87" s="46"/>
      <c r="J87" s="46"/>
    </row>
    <row r="88" spans="5:10" x14ac:dyDescent="0.2">
      <c r="E88" s="46"/>
      <c r="F88" s="46"/>
      <c r="G88" s="46"/>
      <c r="H88" s="46"/>
      <c r="I88" s="46"/>
      <c r="J88" s="46"/>
    </row>
    <row r="89" spans="5:10" x14ac:dyDescent="0.2">
      <c r="E89" s="46"/>
      <c r="F89" s="46"/>
      <c r="G89" s="46"/>
      <c r="H89" s="46"/>
      <c r="I89" s="46"/>
      <c r="J89" s="46"/>
    </row>
    <row r="90" spans="5:10" x14ac:dyDescent="0.2">
      <c r="E90" s="46"/>
      <c r="F90" s="46"/>
      <c r="G90" s="46"/>
      <c r="H90" s="46"/>
      <c r="I90" s="46"/>
      <c r="J90" s="46"/>
    </row>
    <row r="91" spans="5:10" x14ac:dyDescent="0.2">
      <c r="E91" s="46"/>
      <c r="F91" s="46"/>
      <c r="G91" s="46"/>
      <c r="H91" s="46"/>
      <c r="I91" s="46"/>
      <c r="J91" s="46"/>
    </row>
    <row r="92" spans="5:10" x14ac:dyDescent="0.2">
      <c r="E92" s="46"/>
      <c r="F92" s="46"/>
      <c r="G92" s="46"/>
      <c r="H92" s="46"/>
      <c r="I92" s="46"/>
      <c r="J92" s="46"/>
    </row>
    <row r="93" spans="5:10" x14ac:dyDescent="0.2">
      <c r="E93" s="46"/>
      <c r="F93" s="46"/>
      <c r="G93" s="46"/>
      <c r="H93" s="46"/>
      <c r="I93" s="46"/>
      <c r="J93" s="46"/>
    </row>
    <row r="94" spans="5:10" x14ac:dyDescent="0.2">
      <c r="E94" s="46"/>
      <c r="F94" s="46"/>
      <c r="G94" s="46"/>
      <c r="H94" s="46"/>
      <c r="I94" s="46"/>
      <c r="J94" s="46"/>
    </row>
    <row r="95" spans="5:10" x14ac:dyDescent="0.2">
      <c r="E95" s="46"/>
      <c r="F95" s="46"/>
      <c r="G95" s="46"/>
      <c r="H95" s="46"/>
      <c r="I95" s="46"/>
      <c r="J95" s="46"/>
    </row>
    <row r="96" spans="5:10" x14ac:dyDescent="0.2">
      <c r="E96" s="46"/>
      <c r="F96" s="46"/>
      <c r="G96" s="46"/>
      <c r="H96" s="46"/>
      <c r="I96" s="46"/>
      <c r="J96" s="46"/>
    </row>
    <row r="97" spans="5:10" x14ac:dyDescent="0.2">
      <c r="E97" s="46"/>
      <c r="F97" s="46"/>
      <c r="G97" s="46"/>
      <c r="H97" s="46"/>
      <c r="I97" s="46"/>
      <c r="J97" s="46"/>
    </row>
    <row r="98" spans="5:10" x14ac:dyDescent="0.2">
      <c r="E98" s="46"/>
      <c r="F98" s="46"/>
      <c r="G98" s="46"/>
      <c r="H98" s="46"/>
      <c r="I98" s="46"/>
      <c r="J98" s="46"/>
    </row>
    <row r="99" spans="5:10" x14ac:dyDescent="0.2">
      <c r="E99" s="46"/>
      <c r="F99" s="46"/>
      <c r="G99" s="46"/>
      <c r="H99" s="46"/>
      <c r="I99" s="46"/>
      <c r="J99" s="46"/>
    </row>
    <row r="100" spans="5:10" x14ac:dyDescent="0.2">
      <c r="E100" s="46"/>
      <c r="F100" s="46"/>
      <c r="G100" s="46"/>
      <c r="H100" s="46"/>
      <c r="I100" s="46"/>
      <c r="J100" s="46"/>
    </row>
    <row r="101" spans="5:10" x14ac:dyDescent="0.2">
      <c r="E101" s="46"/>
      <c r="F101" s="46"/>
      <c r="G101" s="46"/>
      <c r="H101" s="46"/>
      <c r="I101" s="46"/>
      <c r="J101" s="46"/>
    </row>
    <row r="102" spans="5:10" x14ac:dyDescent="0.2">
      <c r="E102" s="46"/>
      <c r="F102" s="46"/>
      <c r="G102" s="46"/>
      <c r="H102" s="46"/>
      <c r="I102" s="46"/>
      <c r="J102" s="46"/>
    </row>
    <row r="103" spans="5:10" x14ac:dyDescent="0.2">
      <c r="E103" s="46"/>
      <c r="F103" s="46"/>
      <c r="G103" s="46"/>
      <c r="H103" s="46"/>
      <c r="I103" s="46"/>
      <c r="J103" s="46"/>
    </row>
    <row r="104" spans="5:10" x14ac:dyDescent="0.2">
      <c r="E104" s="46"/>
      <c r="F104" s="46"/>
      <c r="G104" s="46"/>
      <c r="H104" s="46"/>
      <c r="I104" s="46"/>
      <c r="J104" s="46"/>
    </row>
    <row r="105" spans="5:10" x14ac:dyDescent="0.2">
      <c r="E105" s="46"/>
      <c r="F105" s="46"/>
      <c r="G105" s="46"/>
      <c r="H105" s="46"/>
      <c r="I105" s="46"/>
      <c r="J105" s="46"/>
    </row>
    <row r="106" spans="5:10" x14ac:dyDescent="0.2">
      <c r="E106" s="46"/>
      <c r="F106" s="46"/>
      <c r="G106" s="46"/>
      <c r="H106" s="46"/>
      <c r="I106" s="46"/>
      <c r="J106" s="46"/>
    </row>
    <row r="107" spans="5:10" x14ac:dyDescent="0.2">
      <c r="E107" s="46"/>
      <c r="F107" s="46"/>
      <c r="G107" s="46"/>
      <c r="H107" s="46"/>
      <c r="I107" s="46"/>
      <c r="J107" s="46"/>
    </row>
    <row r="108" spans="5:10" x14ac:dyDescent="0.2">
      <c r="E108" s="46"/>
      <c r="F108" s="46"/>
      <c r="G108" s="46"/>
      <c r="H108" s="46"/>
      <c r="I108" s="46"/>
      <c r="J108" s="46"/>
    </row>
    <row r="109" spans="5:10" x14ac:dyDescent="0.2">
      <c r="E109" s="46"/>
      <c r="F109" s="46"/>
      <c r="G109" s="46"/>
      <c r="H109" s="46"/>
      <c r="I109" s="46"/>
      <c r="J109" s="46"/>
    </row>
    <row r="110" spans="5:10" x14ac:dyDescent="0.2">
      <c r="E110" s="46"/>
      <c r="F110" s="46"/>
      <c r="G110" s="46"/>
      <c r="H110" s="46"/>
      <c r="I110" s="46"/>
      <c r="J110" s="46"/>
    </row>
    <row r="111" spans="5:10" x14ac:dyDescent="0.2">
      <c r="E111" s="46"/>
      <c r="F111" s="46"/>
      <c r="G111" s="46"/>
      <c r="H111" s="46"/>
      <c r="I111" s="46"/>
      <c r="J111" s="46"/>
    </row>
    <row r="112" spans="5:10" x14ac:dyDescent="0.2">
      <c r="E112" s="46"/>
      <c r="F112" s="46"/>
      <c r="G112" s="46"/>
      <c r="H112" s="46"/>
      <c r="I112" s="46"/>
      <c r="J112" s="46"/>
    </row>
    <row r="113" spans="5:10" x14ac:dyDescent="0.2">
      <c r="E113" s="46"/>
      <c r="F113" s="46"/>
      <c r="G113" s="46"/>
      <c r="H113" s="46"/>
      <c r="I113" s="46"/>
      <c r="J113" s="46"/>
    </row>
    <row r="114" spans="5:10" x14ac:dyDescent="0.2">
      <c r="E114" s="46"/>
      <c r="F114" s="46"/>
      <c r="G114" s="46"/>
      <c r="H114" s="46"/>
      <c r="I114" s="46"/>
      <c r="J114" s="46"/>
    </row>
    <row r="115" spans="5:10" x14ac:dyDescent="0.2">
      <c r="E115" s="46"/>
      <c r="F115" s="46"/>
      <c r="G115" s="46"/>
      <c r="H115" s="46"/>
      <c r="I115" s="46"/>
      <c r="J115" s="46"/>
    </row>
    <row r="116" spans="5:10" x14ac:dyDescent="0.2">
      <c r="E116" s="46"/>
      <c r="F116" s="46"/>
      <c r="G116" s="46"/>
      <c r="H116" s="46"/>
      <c r="I116" s="46"/>
      <c r="J116" s="46"/>
    </row>
    <row r="117" spans="5:10" x14ac:dyDescent="0.2">
      <c r="E117" s="46"/>
      <c r="F117" s="46"/>
      <c r="G117" s="46"/>
      <c r="H117" s="46"/>
      <c r="I117" s="46"/>
      <c r="J117" s="46"/>
    </row>
    <row r="118" spans="5:10" x14ac:dyDescent="0.2">
      <c r="E118" s="46"/>
      <c r="F118" s="46"/>
      <c r="G118" s="46"/>
      <c r="H118" s="46"/>
      <c r="I118" s="46"/>
      <c r="J118" s="46"/>
    </row>
    <row r="119" spans="5:10" x14ac:dyDescent="0.2">
      <c r="E119" s="46"/>
      <c r="F119" s="46"/>
      <c r="G119" s="46"/>
      <c r="H119" s="46"/>
      <c r="I119" s="46"/>
      <c r="J119" s="46"/>
    </row>
    <row r="120" spans="5:10" x14ac:dyDescent="0.2">
      <c r="E120" s="46"/>
      <c r="F120" s="46"/>
      <c r="G120" s="46"/>
      <c r="H120" s="46"/>
      <c r="I120" s="46"/>
      <c r="J120" s="46"/>
    </row>
    <row r="121" spans="5:10" x14ac:dyDescent="0.2">
      <c r="E121" s="46"/>
      <c r="F121" s="46"/>
      <c r="G121" s="46"/>
      <c r="H121" s="46"/>
      <c r="I121" s="46"/>
      <c r="J121" s="46"/>
    </row>
    <row r="122" spans="5:10" x14ac:dyDescent="0.2">
      <c r="E122" s="46"/>
      <c r="F122" s="46"/>
      <c r="G122" s="46"/>
      <c r="H122" s="46"/>
      <c r="I122" s="46"/>
      <c r="J122" s="46"/>
    </row>
    <row r="123" spans="5:10" x14ac:dyDescent="0.2">
      <c r="E123" s="46"/>
      <c r="F123" s="46"/>
      <c r="G123" s="46"/>
      <c r="H123" s="46"/>
      <c r="I123" s="46"/>
      <c r="J123" s="46"/>
    </row>
    <row r="124" spans="5:10" x14ac:dyDescent="0.2">
      <c r="E124" s="46"/>
      <c r="F124" s="46"/>
      <c r="G124" s="46"/>
      <c r="H124" s="46"/>
      <c r="I124" s="46"/>
      <c r="J124" s="46"/>
    </row>
    <row r="125" spans="5:10" x14ac:dyDescent="0.2">
      <c r="E125" s="46"/>
      <c r="F125" s="46"/>
      <c r="G125" s="46"/>
      <c r="H125" s="46"/>
      <c r="I125" s="46"/>
      <c r="J125" s="46"/>
    </row>
    <row r="126" spans="5:10" x14ac:dyDescent="0.2">
      <c r="E126" s="46"/>
      <c r="F126" s="46"/>
      <c r="G126" s="46"/>
      <c r="H126" s="46"/>
      <c r="I126" s="46"/>
      <c r="J126" s="46"/>
    </row>
    <row r="127" spans="5:10" x14ac:dyDescent="0.2">
      <c r="E127" s="46"/>
      <c r="F127" s="46"/>
      <c r="G127" s="46"/>
      <c r="H127" s="46"/>
      <c r="I127" s="46"/>
      <c r="J127" s="46"/>
    </row>
    <row r="128" spans="5:10" x14ac:dyDescent="0.2">
      <c r="E128" s="46"/>
      <c r="F128" s="46"/>
      <c r="G128" s="46"/>
      <c r="H128" s="46"/>
      <c r="I128" s="46"/>
      <c r="J128" s="46"/>
    </row>
    <row r="129" spans="5:10" x14ac:dyDescent="0.2">
      <c r="E129" s="46"/>
      <c r="F129" s="46"/>
      <c r="G129" s="46"/>
      <c r="H129" s="46"/>
      <c r="I129" s="46"/>
      <c r="J129" s="46"/>
    </row>
    <row r="130" spans="5:10" x14ac:dyDescent="0.2">
      <c r="E130" s="46"/>
      <c r="F130" s="46"/>
      <c r="G130" s="46"/>
      <c r="H130" s="46"/>
      <c r="I130" s="46"/>
      <c r="J130" s="46"/>
    </row>
    <row r="131" spans="5:10" x14ac:dyDescent="0.2">
      <c r="E131" s="46"/>
      <c r="F131" s="46"/>
      <c r="G131" s="46"/>
      <c r="H131" s="46"/>
      <c r="I131" s="46"/>
      <c r="J131" s="46"/>
    </row>
    <row r="132" spans="5:10" x14ac:dyDescent="0.2">
      <c r="E132" s="46"/>
      <c r="F132" s="46"/>
      <c r="G132" s="46"/>
      <c r="H132" s="46"/>
      <c r="I132" s="46"/>
      <c r="J132" s="46"/>
    </row>
    <row r="133" spans="5:10" x14ac:dyDescent="0.2">
      <c r="E133" s="46"/>
      <c r="F133" s="46"/>
      <c r="G133" s="46"/>
      <c r="H133" s="46"/>
      <c r="I133" s="46"/>
      <c r="J133" s="46"/>
    </row>
    <row r="134" spans="5:10" x14ac:dyDescent="0.2">
      <c r="E134" s="46"/>
      <c r="F134" s="46"/>
      <c r="G134" s="46"/>
      <c r="H134" s="46"/>
      <c r="I134" s="46"/>
      <c r="J134" s="46"/>
    </row>
    <row r="135" spans="5:10" x14ac:dyDescent="0.2">
      <c r="E135" s="46"/>
      <c r="F135" s="46"/>
      <c r="G135" s="46"/>
      <c r="H135" s="46"/>
      <c r="I135" s="46"/>
      <c r="J135" s="46"/>
    </row>
    <row r="136" spans="5:10" x14ac:dyDescent="0.2">
      <c r="E136" s="46"/>
      <c r="F136" s="46"/>
      <c r="G136" s="46"/>
      <c r="H136" s="46"/>
      <c r="I136" s="46"/>
      <c r="J136" s="46"/>
    </row>
    <row r="137" spans="5:10" x14ac:dyDescent="0.2">
      <c r="E137" s="46"/>
      <c r="F137" s="46"/>
      <c r="G137" s="46"/>
      <c r="H137" s="46"/>
      <c r="I137" s="46"/>
      <c r="J137" s="46"/>
    </row>
    <row r="138" spans="5:10" x14ac:dyDescent="0.2">
      <c r="E138" s="46"/>
      <c r="F138" s="46"/>
      <c r="G138" s="46"/>
      <c r="H138" s="46"/>
      <c r="I138" s="46"/>
      <c r="J138" s="46"/>
    </row>
    <row r="139" spans="5:10" x14ac:dyDescent="0.2">
      <c r="E139" s="46"/>
      <c r="F139" s="46"/>
      <c r="G139" s="46"/>
      <c r="H139" s="46"/>
      <c r="I139" s="46"/>
      <c r="J139" s="46"/>
    </row>
    <row r="140" spans="5:10" x14ac:dyDescent="0.2">
      <c r="E140" s="46"/>
      <c r="F140" s="46"/>
      <c r="G140" s="46"/>
      <c r="H140" s="46"/>
      <c r="I140" s="46"/>
      <c r="J140" s="46"/>
    </row>
    <row r="141" spans="5:10" x14ac:dyDescent="0.2">
      <c r="E141" s="46"/>
      <c r="F141" s="46"/>
      <c r="G141" s="46"/>
      <c r="H141" s="46"/>
      <c r="I141" s="46"/>
      <c r="J141" s="46"/>
    </row>
    <row r="142" spans="5:10" x14ac:dyDescent="0.2">
      <c r="E142" s="46"/>
      <c r="F142" s="46"/>
      <c r="G142" s="46"/>
      <c r="H142" s="46"/>
      <c r="I142" s="46"/>
      <c r="J142" s="46"/>
    </row>
    <row r="143" spans="5:10" x14ac:dyDescent="0.2">
      <c r="E143" s="46"/>
      <c r="F143" s="46"/>
      <c r="G143" s="46"/>
      <c r="H143" s="46"/>
      <c r="I143" s="46"/>
      <c r="J143" s="46"/>
    </row>
    <row r="144" spans="5:10" x14ac:dyDescent="0.2">
      <c r="E144" s="46"/>
      <c r="F144" s="46"/>
      <c r="G144" s="46"/>
      <c r="H144" s="46"/>
      <c r="I144" s="46"/>
      <c r="J144" s="46"/>
    </row>
    <row r="145" spans="5:10" x14ac:dyDescent="0.2">
      <c r="E145" s="46"/>
      <c r="F145" s="46"/>
      <c r="G145" s="46"/>
      <c r="H145" s="46"/>
      <c r="I145" s="46"/>
      <c r="J145" s="46"/>
    </row>
    <row r="146" spans="5:10" x14ac:dyDescent="0.2">
      <c r="E146" s="46"/>
      <c r="F146" s="46"/>
      <c r="G146" s="46"/>
      <c r="H146" s="46"/>
      <c r="I146" s="46"/>
      <c r="J146" s="46"/>
    </row>
    <row r="147" spans="5:10" x14ac:dyDescent="0.2">
      <c r="E147" s="46"/>
      <c r="F147" s="46"/>
      <c r="G147" s="46"/>
      <c r="H147" s="46"/>
      <c r="I147" s="46"/>
      <c r="J147" s="46"/>
    </row>
    <row r="148" spans="5:10" x14ac:dyDescent="0.2">
      <c r="E148" s="46"/>
      <c r="F148" s="46"/>
      <c r="G148" s="46"/>
      <c r="H148" s="46"/>
      <c r="I148" s="46"/>
      <c r="J148" s="46"/>
    </row>
    <row r="149" spans="5:10" x14ac:dyDescent="0.2">
      <c r="E149" s="46"/>
      <c r="F149" s="46"/>
      <c r="G149" s="46"/>
      <c r="H149" s="46"/>
      <c r="I149" s="46"/>
      <c r="J149" s="46"/>
    </row>
    <row r="150" spans="5:10" x14ac:dyDescent="0.2">
      <c r="E150" s="46"/>
      <c r="F150" s="46"/>
      <c r="G150" s="46"/>
      <c r="H150" s="46"/>
      <c r="I150" s="46"/>
      <c r="J150" s="46"/>
    </row>
    <row r="151" spans="5:10" x14ac:dyDescent="0.2">
      <c r="E151" s="46"/>
      <c r="F151" s="46"/>
      <c r="G151" s="46"/>
      <c r="H151" s="46"/>
      <c r="I151" s="46"/>
      <c r="J151" s="46"/>
    </row>
    <row r="152" spans="5:10" x14ac:dyDescent="0.2">
      <c r="E152" s="46"/>
      <c r="F152" s="46"/>
      <c r="G152" s="46"/>
      <c r="H152" s="46"/>
      <c r="I152" s="46"/>
      <c r="J152" s="46"/>
    </row>
    <row r="153" spans="5:10" x14ac:dyDescent="0.2">
      <c r="E153" s="46"/>
      <c r="F153" s="46"/>
      <c r="G153" s="46"/>
      <c r="H153" s="46"/>
      <c r="I153" s="46"/>
      <c r="J153" s="46"/>
    </row>
    <row r="154" spans="5:10" x14ac:dyDescent="0.2">
      <c r="E154" s="46"/>
      <c r="F154" s="46"/>
      <c r="G154" s="46"/>
      <c r="H154" s="46"/>
      <c r="I154" s="46"/>
      <c r="J154" s="46"/>
    </row>
    <row r="155" spans="5:10" x14ac:dyDescent="0.2">
      <c r="E155" s="46"/>
      <c r="F155" s="46"/>
      <c r="G155" s="46"/>
      <c r="H155" s="46"/>
      <c r="I155" s="46"/>
      <c r="J155" s="46"/>
    </row>
    <row r="156" spans="5:10" x14ac:dyDescent="0.2">
      <c r="E156" s="46"/>
      <c r="F156" s="46"/>
      <c r="G156" s="46"/>
      <c r="H156" s="46"/>
      <c r="I156" s="46"/>
      <c r="J156" s="46"/>
    </row>
    <row r="157" spans="5:10" x14ac:dyDescent="0.2">
      <c r="E157" s="46"/>
      <c r="F157" s="46"/>
      <c r="G157" s="46"/>
      <c r="H157" s="46"/>
      <c r="I157" s="46"/>
      <c r="J157" s="46"/>
    </row>
    <row r="158" spans="5:10" x14ac:dyDescent="0.2">
      <c r="E158" s="46"/>
      <c r="F158" s="46"/>
      <c r="G158" s="46"/>
      <c r="H158" s="46"/>
      <c r="I158" s="46"/>
      <c r="J158" s="46"/>
    </row>
    <row r="159" spans="5:10" x14ac:dyDescent="0.2">
      <c r="E159" s="46"/>
      <c r="F159" s="46"/>
      <c r="G159" s="46"/>
      <c r="H159" s="46"/>
      <c r="I159" s="46"/>
      <c r="J159" s="46"/>
    </row>
    <row r="160" spans="5:10" x14ac:dyDescent="0.2">
      <c r="E160" s="46"/>
      <c r="F160" s="46"/>
      <c r="G160" s="46"/>
      <c r="H160" s="46"/>
      <c r="I160" s="46"/>
      <c r="J160" s="46"/>
    </row>
    <row r="161" spans="9:10" x14ac:dyDescent="0.2">
      <c r="I161" s="46"/>
      <c r="J161" s="46"/>
    </row>
    <row r="162" spans="9:10" x14ac:dyDescent="0.2">
      <c r="I162" s="46"/>
      <c r="J162" s="46"/>
    </row>
    <row r="163" spans="9:10" x14ac:dyDescent="0.2">
      <c r="I163" s="46"/>
      <c r="J163" s="46"/>
    </row>
    <row r="164" spans="9:10" x14ac:dyDescent="0.2">
      <c r="I164" s="46"/>
      <c r="J164" s="46"/>
    </row>
  </sheetData>
  <pageMargins left="0.78740157499999996" right="0.78740157499999996" top="0.984251969" bottom="0.984251969" header="0.4921259845" footer="0.4921259845"/>
  <pageSetup paperSize="9" scale="71" orientation="landscape" horizontalDpi="0" verticalDpi="0"/>
  <headerFooter alignWithMargins="0">
    <oddFooter>&amp;L&amp;G</oddFooter>
  </headerFooter>
  <colBreaks count="1" manualBreakCount="1">
    <brk id="11" max="1048575" man="1"/>
  </colBreaks>
  <drawing r:id="rId1"/>
  <legacyDrawing r:id="rId2"/>
  <legacyDrawingHF r:id="rId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E8D1F9-44F4-C140-9EE4-8E0337454881}">
  <sheetPr>
    <tabColor rgb="FFFEF445"/>
  </sheetPr>
  <dimension ref="A1:O62"/>
  <sheetViews>
    <sheetView zoomScaleNormal="100" workbookViewId="0">
      <selection activeCell="A17" sqref="A16:A17"/>
    </sheetView>
  </sheetViews>
  <sheetFormatPr baseColWidth="10" defaultRowHeight="14" x14ac:dyDescent="0.15"/>
  <cols>
    <col min="1" max="1" width="10.83203125" style="38"/>
    <col min="2" max="2" width="18.33203125" style="38" customWidth="1"/>
    <col min="3" max="16384" width="10.83203125" style="38"/>
  </cols>
  <sheetData>
    <row r="1" spans="1:12" ht="40" x14ac:dyDescent="0.15">
      <c r="A1" s="71"/>
      <c r="B1" s="71" t="s">
        <v>101</v>
      </c>
      <c r="C1" s="32" t="s">
        <v>117</v>
      </c>
      <c r="D1" s="32" t="s">
        <v>118</v>
      </c>
    </row>
    <row r="2" spans="1:12" ht="15" x14ac:dyDescent="0.2">
      <c r="B2" s="70" t="str">
        <f>'Wertanalytische Betrachtung'!D2</f>
        <v>Permanentmagnete</v>
      </c>
      <c r="C2" s="69">
        <f>'Wertanalytische Betrachtung'!K2</f>
        <v>6.7567567567567561</v>
      </c>
      <c r="D2" s="69">
        <f>'Wertanalytische Betrachtung'!H2</f>
        <v>5.5555555555555554</v>
      </c>
    </row>
    <row r="3" spans="1:12" s="68" customFormat="1" ht="15" x14ac:dyDescent="0.2">
      <c r="B3" s="68" t="str">
        <f>'Wertanalytische Betrachtung'!D3</f>
        <v>Schienen</v>
      </c>
      <c r="C3" s="72">
        <f>'Wertanalytische Betrachtung'!K3</f>
        <v>9.4594594594594597</v>
      </c>
      <c r="D3" s="72">
        <f>'Wertanalytische Betrachtung'!H3</f>
        <v>10</v>
      </c>
    </row>
    <row r="4" spans="1:12" ht="15" x14ac:dyDescent="0.2">
      <c r="B4" s="70" t="str">
        <f>'Wertanalytische Betrachtung'!D4</f>
        <v>Stoßverbinder</v>
      </c>
      <c r="C4" s="69">
        <f>'Wertanalytische Betrachtung'!K4</f>
        <v>7.8378378378378377</v>
      </c>
      <c r="D4" s="69">
        <f>'Wertanalytische Betrachtung'!H4</f>
        <v>3.333333333333333</v>
      </c>
    </row>
    <row r="5" spans="1:12" s="68" customFormat="1" ht="15" x14ac:dyDescent="0.2">
      <c r="B5" s="68" t="str">
        <f>'Wertanalytische Betrachtung'!D5</f>
        <v>Klebstoff</v>
      </c>
      <c r="C5" s="72">
        <f>'Wertanalytische Betrachtung'!K5</f>
        <v>10</v>
      </c>
      <c r="D5" s="72">
        <f>'Wertanalytische Betrachtung'!H5</f>
        <v>2.2222222222222223</v>
      </c>
    </row>
    <row r="6" spans="1:12" ht="15" x14ac:dyDescent="0.2">
      <c r="B6" s="70" t="str">
        <f>'Wertanalytische Betrachtung'!D6</f>
        <v>Abdeckung</v>
      </c>
      <c r="C6" s="69">
        <f>'Wertanalytische Betrachtung'!K6</f>
        <v>3.5135135135135136</v>
      </c>
      <c r="D6" s="69">
        <f>'Wertanalytische Betrachtung'!H6</f>
        <v>3.333333333333333</v>
      </c>
    </row>
    <row r="7" spans="1:12" s="68" customFormat="1" ht="15" x14ac:dyDescent="0.2">
      <c r="B7" s="68">
        <f>'Wertanalytische Betrachtung'!D7</f>
        <v>0</v>
      </c>
      <c r="C7" s="72">
        <f>'Wertanalytische Betrachtung'!K7</f>
        <v>0</v>
      </c>
      <c r="D7" s="72">
        <f>'Wertanalytische Betrachtung'!H7</f>
        <v>0</v>
      </c>
    </row>
    <row r="8" spans="1:12" ht="15" x14ac:dyDescent="0.2">
      <c r="B8" s="70">
        <v>2</v>
      </c>
      <c r="C8" s="69">
        <f>'Wertanalytische Betrachtung'!K8</f>
        <v>0</v>
      </c>
      <c r="D8" s="69">
        <f>'Wertanalytische Betrachtung'!H8</f>
        <v>0</v>
      </c>
    </row>
    <row r="9" spans="1:12" ht="15" x14ac:dyDescent="0.2">
      <c r="B9" s="68">
        <v>3</v>
      </c>
      <c r="C9" s="69">
        <f>'Wertanalytische Betrachtung'!K9</f>
        <v>0</v>
      </c>
      <c r="D9" s="69">
        <f>'Wertanalytische Betrachtung'!H9</f>
        <v>0</v>
      </c>
      <c r="K9" s="38">
        <v>1E-4</v>
      </c>
      <c r="L9" s="38">
        <v>5</v>
      </c>
    </row>
    <row r="10" spans="1:12" ht="15" x14ac:dyDescent="0.2">
      <c r="B10" s="70">
        <v>4</v>
      </c>
      <c r="C10" s="72">
        <f>'Wertanalytische Betrachtung'!K10</f>
        <v>0</v>
      </c>
      <c r="D10" s="72">
        <f>'Wertanalytische Betrachtung'!H10</f>
        <v>0</v>
      </c>
      <c r="K10" s="38">
        <v>1</v>
      </c>
      <c r="L10" s="38">
        <v>5</v>
      </c>
    </row>
    <row r="11" spans="1:12" ht="15" x14ac:dyDescent="0.2">
      <c r="B11" s="68">
        <v>5</v>
      </c>
      <c r="C11" s="69">
        <f>'Wertanalytische Betrachtung'!K11</f>
        <v>0</v>
      </c>
      <c r="D11" s="69">
        <f>'Wertanalytische Betrachtung'!H11</f>
        <v>0</v>
      </c>
      <c r="K11" s="38">
        <v>2</v>
      </c>
      <c r="L11" s="38">
        <v>5</v>
      </c>
    </row>
    <row r="12" spans="1:12" ht="15" x14ac:dyDescent="0.2">
      <c r="B12" s="70">
        <v>6</v>
      </c>
      <c r="C12" s="72">
        <f>'Wertanalytische Betrachtung'!K12</f>
        <v>0</v>
      </c>
      <c r="D12" s="72">
        <f>'Wertanalytische Betrachtung'!H12</f>
        <v>0</v>
      </c>
      <c r="K12" s="38">
        <v>3</v>
      </c>
      <c r="L12" s="38">
        <v>5</v>
      </c>
    </row>
    <row r="13" spans="1:12" ht="15" x14ac:dyDescent="0.2">
      <c r="B13" s="68">
        <v>7</v>
      </c>
      <c r="C13" s="69">
        <f>'Wertanalytische Betrachtung'!K13</f>
        <v>0</v>
      </c>
      <c r="D13" s="69">
        <f>'Wertanalytische Betrachtung'!H13</f>
        <v>0</v>
      </c>
      <c r="K13" s="38">
        <v>4</v>
      </c>
      <c r="L13" s="38">
        <v>5</v>
      </c>
    </row>
    <row r="14" spans="1:12" ht="15" x14ac:dyDescent="0.2">
      <c r="B14" s="70">
        <v>8</v>
      </c>
      <c r="C14" s="72">
        <f>'Wertanalytische Betrachtung'!K14</f>
        <v>0</v>
      </c>
      <c r="D14" s="72">
        <f>'Wertanalytische Betrachtung'!H14</f>
        <v>0</v>
      </c>
      <c r="K14" s="38">
        <v>5</v>
      </c>
      <c r="L14" s="38">
        <v>5</v>
      </c>
    </row>
    <row r="15" spans="1:12" ht="15" x14ac:dyDescent="0.2">
      <c r="B15" s="68">
        <v>9</v>
      </c>
      <c r="C15" s="69">
        <f>'Wertanalytische Betrachtung'!K15</f>
        <v>0</v>
      </c>
      <c r="D15" s="69">
        <f>'Wertanalytische Betrachtung'!H15</f>
        <v>0</v>
      </c>
      <c r="K15" s="38">
        <v>6</v>
      </c>
      <c r="L15" s="38">
        <v>5</v>
      </c>
    </row>
    <row r="16" spans="1:12" ht="15" x14ac:dyDescent="0.2">
      <c r="B16" s="70">
        <v>10</v>
      </c>
      <c r="C16" s="72">
        <f>'Wertanalytische Betrachtung'!K16</f>
        <v>0</v>
      </c>
      <c r="D16" s="72">
        <f>'Wertanalytische Betrachtung'!H16</f>
        <v>0</v>
      </c>
      <c r="K16" s="38">
        <v>7</v>
      </c>
      <c r="L16" s="38">
        <v>5</v>
      </c>
    </row>
    <row r="17" spans="2:12" ht="15" x14ac:dyDescent="0.2">
      <c r="B17" s="68">
        <v>11</v>
      </c>
      <c r="C17" s="69">
        <f>'Wertanalytische Betrachtung'!K17</f>
        <v>0</v>
      </c>
      <c r="D17" s="69">
        <f>'Wertanalytische Betrachtung'!H17</f>
        <v>0</v>
      </c>
      <c r="K17" s="38">
        <v>8</v>
      </c>
      <c r="L17" s="38">
        <v>5</v>
      </c>
    </row>
    <row r="18" spans="2:12" ht="15" x14ac:dyDescent="0.2">
      <c r="B18" s="70">
        <v>12</v>
      </c>
      <c r="C18" s="72">
        <f>'Wertanalytische Betrachtung'!K18</f>
        <v>0</v>
      </c>
      <c r="D18" s="72">
        <f>'Wertanalytische Betrachtung'!H18</f>
        <v>0</v>
      </c>
      <c r="K18" s="38">
        <v>9</v>
      </c>
      <c r="L18" s="38">
        <v>5</v>
      </c>
    </row>
    <row r="19" spans="2:12" ht="15" x14ac:dyDescent="0.2">
      <c r="B19" s="68">
        <v>13</v>
      </c>
      <c r="C19" s="69">
        <f>'Wertanalytische Betrachtung'!K19</f>
        <v>0</v>
      </c>
      <c r="D19" s="69">
        <f>'Wertanalytische Betrachtung'!H19</f>
        <v>0</v>
      </c>
      <c r="K19" s="38">
        <v>10</v>
      </c>
      <c r="L19" s="38">
        <v>5</v>
      </c>
    </row>
    <row r="20" spans="2:12" ht="15" x14ac:dyDescent="0.2">
      <c r="B20" s="70">
        <v>14</v>
      </c>
      <c r="C20" s="72">
        <f>'Wertanalytische Betrachtung'!K20</f>
        <v>0</v>
      </c>
      <c r="D20" s="72">
        <f>'Wertanalytische Betrachtung'!H20</f>
        <v>0</v>
      </c>
    </row>
    <row r="21" spans="2:12" ht="15" x14ac:dyDescent="0.2">
      <c r="B21" s="68">
        <v>15</v>
      </c>
      <c r="C21" s="69">
        <f>'Wertanalytische Betrachtung'!K21</f>
        <v>0</v>
      </c>
      <c r="D21" s="69">
        <f>'Wertanalytische Betrachtung'!H21</f>
        <v>0</v>
      </c>
    </row>
    <row r="22" spans="2:12" ht="15" x14ac:dyDescent="0.2">
      <c r="B22" s="70">
        <v>16</v>
      </c>
      <c r="C22" s="72">
        <f>'Wertanalytische Betrachtung'!K22</f>
        <v>0</v>
      </c>
      <c r="D22" s="72">
        <f>'Wertanalytische Betrachtung'!H22</f>
        <v>0</v>
      </c>
    </row>
    <row r="23" spans="2:12" ht="15" x14ac:dyDescent="0.2">
      <c r="B23" s="68">
        <v>17</v>
      </c>
      <c r="C23" s="69">
        <f>'Wertanalytische Betrachtung'!K23</f>
        <v>0</v>
      </c>
      <c r="D23" s="69">
        <f>'Wertanalytische Betrachtung'!H23</f>
        <v>0</v>
      </c>
    </row>
    <row r="24" spans="2:12" ht="15" x14ac:dyDescent="0.2">
      <c r="B24" s="70">
        <v>18</v>
      </c>
      <c r="C24" s="72">
        <f>'Wertanalytische Betrachtung'!K24</f>
        <v>0</v>
      </c>
      <c r="D24" s="72">
        <f>'Wertanalytische Betrachtung'!H24</f>
        <v>0</v>
      </c>
    </row>
    <row r="25" spans="2:12" ht="15" x14ac:dyDescent="0.2">
      <c r="B25" s="68">
        <v>19</v>
      </c>
      <c r="C25" s="69">
        <f>'Wertanalytische Betrachtung'!K25</f>
        <v>0</v>
      </c>
      <c r="D25" s="69">
        <f>'Wertanalytische Betrachtung'!H25</f>
        <v>0</v>
      </c>
    </row>
    <row r="26" spans="2:12" ht="15" x14ac:dyDescent="0.2">
      <c r="B26" s="70">
        <v>20</v>
      </c>
      <c r="C26" s="69">
        <f>'Wertanalytische Betrachtung'!K26</f>
        <v>0</v>
      </c>
      <c r="D26" s="69">
        <f>'Wertanalytische Betrachtung'!H26</f>
        <v>0</v>
      </c>
    </row>
    <row r="27" spans="2:12" ht="15" x14ac:dyDescent="0.2">
      <c r="B27" s="68">
        <v>21</v>
      </c>
      <c r="C27" s="72">
        <f>'Wertanalytische Betrachtung'!K27</f>
        <v>0</v>
      </c>
      <c r="D27" s="72">
        <f>'Wertanalytische Betrachtung'!H27</f>
        <v>0</v>
      </c>
    </row>
    <row r="28" spans="2:12" ht="15" x14ac:dyDescent="0.2">
      <c r="B28" s="70">
        <v>22</v>
      </c>
      <c r="C28" s="69">
        <f>'Wertanalytische Betrachtung'!K28</f>
        <v>0</v>
      </c>
      <c r="D28" s="69">
        <f>'Wertanalytische Betrachtung'!H28</f>
        <v>0</v>
      </c>
    </row>
    <row r="29" spans="2:12" ht="15" x14ac:dyDescent="0.2">
      <c r="B29" s="68">
        <v>23</v>
      </c>
      <c r="C29" s="72">
        <f>'Wertanalytische Betrachtung'!K29</f>
        <v>0</v>
      </c>
      <c r="D29" s="72">
        <f>'Wertanalytische Betrachtung'!H29</f>
        <v>0</v>
      </c>
    </row>
    <row r="30" spans="2:12" ht="15" x14ac:dyDescent="0.2">
      <c r="B30" s="70">
        <v>24</v>
      </c>
      <c r="C30" s="69">
        <f>'Wertanalytische Betrachtung'!K30</f>
        <v>0</v>
      </c>
      <c r="D30" s="69">
        <f>'Wertanalytische Betrachtung'!H30</f>
        <v>0</v>
      </c>
    </row>
    <row r="31" spans="2:12" ht="15" x14ac:dyDescent="0.2">
      <c r="B31" s="68">
        <v>25</v>
      </c>
      <c r="C31" s="72">
        <f>'Wertanalytische Betrachtung'!K31</f>
        <v>0</v>
      </c>
      <c r="D31" s="72">
        <f>'Wertanalytische Betrachtung'!H31</f>
        <v>0</v>
      </c>
    </row>
    <row r="32" spans="2:12" x14ac:dyDescent="0.15">
      <c r="B32" s="67"/>
      <c r="C32" s="66"/>
      <c r="D32" s="66"/>
    </row>
    <row r="33" spans="1:15" x14ac:dyDescent="0.15">
      <c r="B33" s="65"/>
      <c r="C33" s="64"/>
      <c r="D33" s="63"/>
    </row>
    <row r="34" spans="1:15" x14ac:dyDescent="0.15">
      <c r="B34" s="65"/>
      <c r="C34" s="64"/>
      <c r="D34" s="63"/>
    </row>
    <row r="35" spans="1:15" x14ac:dyDescent="0.15">
      <c r="B35" s="65"/>
      <c r="C35" s="64"/>
      <c r="D35" s="63"/>
    </row>
    <row r="36" spans="1:15" x14ac:dyDescent="0.15">
      <c r="B36" s="65"/>
      <c r="C36" s="64"/>
      <c r="D36" s="63"/>
    </row>
    <row r="37" spans="1:15" x14ac:dyDescent="0.15">
      <c r="B37" s="65"/>
      <c r="C37" s="64"/>
      <c r="D37" s="63"/>
    </row>
    <row r="38" spans="1:15" x14ac:dyDescent="0.15">
      <c r="B38" s="65"/>
      <c r="C38" s="64"/>
      <c r="D38" s="63"/>
    </row>
    <row r="39" spans="1:15" x14ac:dyDescent="0.15">
      <c r="B39" s="65"/>
      <c r="C39" s="64"/>
      <c r="D39" s="63"/>
    </row>
    <row r="40" spans="1:15" x14ac:dyDescent="0.15">
      <c r="B40" s="65"/>
      <c r="C40" s="64"/>
    </row>
    <row r="41" spans="1:15" x14ac:dyDescent="0.15">
      <c r="B41" s="65"/>
      <c r="C41" s="64"/>
    </row>
    <row r="42" spans="1:15" ht="21" x14ac:dyDescent="0.15">
      <c r="B42" s="93"/>
      <c r="C42" s="249" t="s">
        <v>48</v>
      </c>
      <c r="D42" s="249"/>
      <c r="E42" s="249"/>
      <c r="F42" s="249"/>
      <c r="G42" s="249"/>
      <c r="H42" s="249"/>
      <c r="I42" s="249"/>
      <c r="J42" s="249"/>
      <c r="K42" s="249"/>
      <c r="L42" s="249"/>
      <c r="M42" s="249"/>
      <c r="N42" s="249"/>
      <c r="O42" s="249"/>
    </row>
    <row r="43" spans="1:15" ht="15" x14ac:dyDescent="0.2">
      <c r="B43" s="42" t="s">
        <v>157</v>
      </c>
      <c r="C43" s="248" t="s">
        <v>90</v>
      </c>
      <c r="D43" s="248"/>
      <c r="E43" s="248"/>
      <c r="F43" s="248"/>
      <c r="G43" s="248"/>
      <c r="H43" s="248"/>
      <c r="I43" s="248"/>
      <c r="J43" s="248"/>
      <c r="K43" s="248"/>
      <c r="L43" s="248"/>
      <c r="M43" s="248"/>
      <c r="N43" s="248"/>
      <c r="O43" s="248"/>
    </row>
    <row r="44" spans="1:15" ht="15" x14ac:dyDescent="0.2">
      <c r="B44" s="42" t="s">
        <v>158</v>
      </c>
      <c r="C44" s="248" t="s">
        <v>124</v>
      </c>
      <c r="D44" s="248"/>
      <c r="E44" s="248"/>
      <c r="F44" s="248"/>
      <c r="G44" s="248"/>
      <c r="H44" s="248"/>
      <c r="I44" s="248"/>
      <c r="J44" s="248"/>
      <c r="K44" s="248"/>
      <c r="L44" s="248"/>
      <c r="M44" s="248"/>
      <c r="N44" s="248"/>
      <c r="O44" s="248"/>
    </row>
    <row r="45" spans="1:15" ht="15" x14ac:dyDescent="0.2">
      <c r="B45" s="42" t="s">
        <v>159</v>
      </c>
      <c r="C45" s="248" t="s">
        <v>91</v>
      </c>
      <c r="D45" s="248"/>
      <c r="E45" s="248"/>
      <c r="F45" s="248"/>
      <c r="G45" s="248"/>
      <c r="H45" s="248"/>
      <c r="I45" s="248"/>
      <c r="J45" s="248"/>
      <c r="K45" s="248"/>
      <c r="L45" s="248"/>
      <c r="M45" s="248"/>
      <c r="N45" s="248"/>
      <c r="O45" s="248"/>
    </row>
    <row r="46" spans="1:15" ht="15" x14ac:dyDescent="0.2">
      <c r="B46"/>
      <c r="C46" s="248" t="s">
        <v>92</v>
      </c>
      <c r="D46" s="248"/>
      <c r="E46" s="248"/>
      <c r="F46" s="248"/>
      <c r="G46" s="248"/>
      <c r="H46" s="248"/>
      <c r="I46" s="248"/>
      <c r="J46" s="248"/>
      <c r="K46" s="248"/>
      <c r="L46" s="248"/>
      <c r="M46" s="248"/>
      <c r="N46" s="248"/>
      <c r="O46" s="248"/>
    </row>
    <row r="47" spans="1:15" ht="15" x14ac:dyDescent="0.2">
      <c r="B47"/>
      <c r="C47"/>
      <c r="D47"/>
      <c r="E47"/>
      <c r="F47" s="42"/>
      <c r="G47" s="46"/>
    </row>
    <row r="48" spans="1:15" ht="15" x14ac:dyDescent="0.2">
      <c r="A48" s="42"/>
      <c r="B48" s="46"/>
      <c r="C48" s="46"/>
      <c r="D48" s="46"/>
      <c r="E48" s="47"/>
      <c r="F48" s="42"/>
      <c r="G48" s="46"/>
    </row>
    <row r="49" spans="1:7" ht="15" x14ac:dyDescent="0.2">
      <c r="A49" s="42"/>
      <c r="B49" s="46"/>
      <c r="C49" s="46"/>
      <c r="D49" s="46"/>
      <c r="E49" s="47"/>
      <c r="F49" s="42"/>
      <c r="G49" s="46"/>
    </row>
    <row r="50" spans="1:7" ht="15" x14ac:dyDescent="0.2">
      <c r="A50" s="42"/>
      <c r="B50" s="46"/>
      <c r="C50" s="46"/>
      <c r="D50" s="46"/>
      <c r="E50" s="47"/>
      <c r="F50" s="42"/>
      <c r="G50" s="46"/>
    </row>
    <row r="51" spans="1:7" ht="15" x14ac:dyDescent="0.2">
      <c r="A51" s="42"/>
      <c r="B51" s="46"/>
      <c r="C51" s="46"/>
      <c r="D51" s="46"/>
      <c r="E51" s="47"/>
      <c r="F51" s="42"/>
      <c r="G51" s="46"/>
    </row>
    <row r="52" spans="1:7" ht="15" x14ac:dyDescent="0.2">
      <c r="A52" s="42"/>
      <c r="B52" s="46"/>
      <c r="C52" s="46"/>
      <c r="D52" s="46"/>
      <c r="E52" s="47"/>
      <c r="F52" s="42"/>
      <c r="G52" s="46"/>
    </row>
    <row r="53" spans="1:7" ht="15" x14ac:dyDescent="0.2">
      <c r="A53" s="42"/>
      <c r="B53" s="46"/>
      <c r="C53" s="46"/>
      <c r="D53" s="46"/>
      <c r="E53" s="47"/>
      <c r="F53" s="42"/>
      <c r="G53" s="46"/>
    </row>
    <row r="54" spans="1:7" ht="15" x14ac:dyDescent="0.2">
      <c r="A54" s="42"/>
      <c r="B54" s="46"/>
      <c r="C54" s="46"/>
      <c r="D54" s="46"/>
      <c r="E54" s="47"/>
      <c r="F54" s="42"/>
      <c r="G54" s="46"/>
    </row>
    <row r="55" spans="1:7" x14ac:dyDescent="0.15">
      <c r="B55" s="65"/>
      <c r="C55" s="63"/>
    </row>
    <row r="56" spans="1:7" x14ac:dyDescent="0.15">
      <c r="B56" s="65"/>
      <c r="C56" s="63"/>
    </row>
    <row r="57" spans="1:7" x14ac:dyDescent="0.15">
      <c r="B57" s="65"/>
      <c r="C57" s="63"/>
    </row>
    <row r="58" spans="1:7" x14ac:dyDescent="0.15">
      <c r="B58" s="65"/>
      <c r="C58" s="63"/>
    </row>
    <row r="59" spans="1:7" ht="5" hidden="1" customHeight="1" x14ac:dyDescent="0.15">
      <c r="B59" s="65"/>
      <c r="C59" s="63"/>
    </row>
    <row r="60" spans="1:7" hidden="1" x14ac:dyDescent="0.15">
      <c r="B60" s="65"/>
      <c r="C60" s="63"/>
    </row>
    <row r="61" spans="1:7" hidden="1" x14ac:dyDescent="0.15"/>
    <row r="62" spans="1:7" ht="16" customHeight="1" x14ac:dyDescent="0.15"/>
  </sheetData>
  <mergeCells count="5">
    <mergeCell ref="C46:O46"/>
    <mergeCell ref="C42:O42"/>
    <mergeCell ref="C43:O43"/>
    <mergeCell ref="C44:O44"/>
    <mergeCell ref="C45:O45"/>
  </mergeCells>
  <pageMargins left="0.7" right="0.7" top="0.78740157499999996" bottom="0.78740157499999996" header="0.3" footer="0.3"/>
  <pageSetup paperSize="9" scale="76" orientation="portrait" horizontalDpi="0" verticalDpi="0"/>
  <headerFooter>
    <oddFooter>&amp;L&amp;G</oddFooter>
  </headerFooter>
  <colBreaks count="1" manualBreakCount="1">
    <brk id="6" max="39" man="1"/>
  </colBreaks>
  <drawing r:id="rId1"/>
  <legacyDrawingHF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CE774A-2E68-D142-99E5-94F3A502155F}">
  <sheetPr>
    <tabColor rgb="FFFEF445"/>
  </sheetPr>
  <dimension ref="A1:I46"/>
  <sheetViews>
    <sheetView zoomScale="120" zoomScaleNormal="120" workbookViewId="0">
      <selection activeCell="A2" sqref="A2:H2"/>
    </sheetView>
  </sheetViews>
  <sheetFormatPr baseColWidth="10" defaultRowHeight="14" x14ac:dyDescent="0.15"/>
  <cols>
    <col min="1" max="1" width="13.33203125" style="38" customWidth="1"/>
    <col min="2" max="2" width="35.83203125" style="38" customWidth="1"/>
    <col min="3" max="4" width="10.83203125" style="38"/>
    <col min="5" max="5" width="9.83203125" style="38" customWidth="1"/>
    <col min="6" max="6" width="7" style="38" customWidth="1"/>
    <col min="7" max="7" width="24.5" style="38" customWidth="1"/>
    <col min="8" max="8" width="65.5" style="38" customWidth="1"/>
    <col min="9" max="16384" width="10.83203125" style="38"/>
  </cols>
  <sheetData>
    <row r="1" spans="1:9" ht="21" x14ac:dyDescent="0.15">
      <c r="A1" s="242" t="s">
        <v>44</v>
      </c>
      <c r="B1" s="242"/>
      <c r="C1" s="242"/>
      <c r="D1" s="242"/>
      <c r="E1" s="242"/>
      <c r="F1" s="242"/>
      <c r="G1" s="242"/>
      <c r="H1" s="243"/>
    </row>
    <row r="2" spans="1:9" ht="44" x14ac:dyDescent="0.15">
      <c r="A2" s="83" t="s">
        <v>166</v>
      </c>
      <c r="B2" s="83" t="s">
        <v>42</v>
      </c>
      <c r="C2" s="83" t="s">
        <v>66</v>
      </c>
      <c r="D2" s="83" t="s">
        <v>65</v>
      </c>
      <c r="E2" s="83" t="s">
        <v>71</v>
      </c>
      <c r="F2" s="83" t="s">
        <v>50</v>
      </c>
      <c r="G2" s="83" t="s">
        <v>68</v>
      </c>
      <c r="H2" s="83" t="s">
        <v>51</v>
      </c>
      <c r="I2" s="38" t="s">
        <v>64</v>
      </c>
    </row>
    <row r="3" spans="1:9" ht="48" x14ac:dyDescent="0.2">
      <c r="A3" s="42" t="str">
        <f>'Funktion-Kosten Diagramm'!B43</f>
        <v>AFK1</v>
      </c>
      <c r="B3" s="46" t="str">
        <f>'Funktion-Kosten Diagramm'!C43</f>
        <v>Wie kann es verhindert werden, dass der Schlitten Staub, Flüssigkeiten und Müll vor sich her schiebt?</v>
      </c>
      <c r="C3" s="46">
        <v>20250430</v>
      </c>
      <c r="D3" s="46" t="s">
        <v>69</v>
      </c>
      <c r="E3" s="46">
        <v>1410</v>
      </c>
      <c r="F3" s="47" t="s">
        <v>70</v>
      </c>
      <c r="G3" s="42" t="str">
        <f>CONCATENATE(C3,$I$2,E3,$I$2,A3,$I$2,D3,$I$2,F3)</f>
        <v>20250430_1410_AFK1_RA_01</v>
      </c>
      <c r="H3" s="46" t="s">
        <v>86</v>
      </c>
    </row>
    <row r="4" spans="1:9" ht="32" x14ac:dyDescent="0.2">
      <c r="A4" s="42" t="str">
        <f>'Funktion-Kosten Diagramm'!B44</f>
        <v>AFK2</v>
      </c>
      <c r="B4" s="46" t="str">
        <f>'Funktion-Kosten Diagramm'!C44</f>
        <v>Wie kann verhindert werden, dass der Staub die Schienen schädigt</v>
      </c>
      <c r="C4" s="46">
        <v>20250507</v>
      </c>
      <c r="D4" s="46" t="s">
        <v>72</v>
      </c>
      <c r="E4" s="46">
        <v>1630</v>
      </c>
      <c r="F4" s="47" t="s">
        <v>73</v>
      </c>
      <c r="G4" s="42" t="str">
        <f t="shared" ref="G4:G15" si="0">CONCATENATE(C4,$I$2,E4,$I$2,A4,$I$2,D4,$I$2,F4)</f>
        <v>20250507_1630_AFK2_CL_02</v>
      </c>
      <c r="H4" s="46" t="s">
        <v>86</v>
      </c>
    </row>
    <row r="5" spans="1:9" ht="32" x14ac:dyDescent="0.2">
      <c r="A5" s="42" t="str">
        <f>'Funktion-Kosten Diagramm'!B45</f>
        <v>AFK3</v>
      </c>
      <c r="B5" s="46" t="str">
        <f>'Funktion-Kosten Diagramm'!C45</f>
        <v>Wie kann die Abdeckung besser Staub, Flüssigkeiten, Müll abhalten?</v>
      </c>
      <c r="C5" s="46">
        <v>20250507</v>
      </c>
      <c r="D5" s="46" t="s">
        <v>85</v>
      </c>
      <c r="E5" s="46">
        <v>1632</v>
      </c>
      <c r="F5" s="47" t="s">
        <v>74</v>
      </c>
      <c r="G5" s="42" t="str">
        <f t="shared" si="0"/>
        <v>20250507_1632_AFK3_CA_03</v>
      </c>
      <c r="H5" s="46" t="s">
        <v>86</v>
      </c>
    </row>
    <row r="6" spans="1:9" ht="16" x14ac:dyDescent="0.2">
      <c r="A6" s="42">
        <f>'Funktion-Kosten Diagramm'!B46</f>
        <v>0</v>
      </c>
      <c r="B6" s="46" t="str">
        <f>'Funktion-Kosten Diagramm'!C46</f>
        <v>etc</v>
      </c>
      <c r="C6" s="46"/>
      <c r="D6" s="46"/>
      <c r="E6" s="46"/>
      <c r="F6" s="47" t="s">
        <v>75</v>
      </c>
      <c r="G6" s="42" t="str">
        <f t="shared" si="0"/>
        <v>__0__04</v>
      </c>
      <c r="H6" s="46"/>
    </row>
    <row r="7" spans="1:9" ht="16" x14ac:dyDescent="0.2">
      <c r="A7" s="42">
        <f>'Funktion-Kosten Diagramm'!B47</f>
        <v>0</v>
      </c>
      <c r="B7" s="46">
        <f>'Funktion-Kosten Diagramm'!C47</f>
        <v>0</v>
      </c>
      <c r="C7" s="46"/>
      <c r="D7" s="46"/>
      <c r="E7" s="46"/>
      <c r="F7" s="47" t="s">
        <v>76</v>
      </c>
      <c r="G7" s="42" t="str">
        <f t="shared" si="0"/>
        <v>__0__05</v>
      </c>
      <c r="H7" s="46"/>
    </row>
    <row r="8" spans="1:9" ht="16" x14ac:dyDescent="0.2">
      <c r="A8" s="42"/>
      <c r="B8" s="46"/>
      <c r="C8" s="46"/>
      <c r="D8" s="46"/>
      <c r="E8" s="46"/>
      <c r="F8" s="47" t="s">
        <v>77</v>
      </c>
      <c r="G8" s="42" t="str">
        <f t="shared" si="0"/>
        <v>____06</v>
      </c>
      <c r="H8" s="46"/>
    </row>
    <row r="9" spans="1:9" ht="16" x14ac:dyDescent="0.2">
      <c r="A9" s="42"/>
      <c r="B9" s="46"/>
      <c r="C9" s="46"/>
      <c r="D9" s="46"/>
      <c r="E9" s="46"/>
      <c r="F9" s="47" t="s">
        <v>78</v>
      </c>
      <c r="G9" s="42" t="str">
        <f t="shared" si="0"/>
        <v>____07</v>
      </c>
      <c r="H9" s="46"/>
    </row>
    <row r="10" spans="1:9" ht="16" x14ac:dyDescent="0.2">
      <c r="A10" s="42"/>
      <c r="B10" s="46"/>
      <c r="C10" s="46"/>
      <c r="D10" s="46"/>
      <c r="E10" s="46"/>
      <c r="F10" s="47" t="s">
        <v>79</v>
      </c>
      <c r="G10" s="42" t="str">
        <f t="shared" si="0"/>
        <v>____08</v>
      </c>
      <c r="H10" s="46"/>
    </row>
    <row r="11" spans="1:9" ht="16" x14ac:dyDescent="0.2">
      <c r="A11" s="42"/>
      <c r="B11" s="46"/>
      <c r="C11" s="46"/>
      <c r="D11" s="46"/>
      <c r="E11" s="46"/>
      <c r="F11" s="47" t="s">
        <v>80</v>
      </c>
      <c r="G11" s="42" t="str">
        <f t="shared" si="0"/>
        <v>____09</v>
      </c>
      <c r="H11" s="46"/>
    </row>
    <row r="12" spans="1:9" ht="16" x14ac:dyDescent="0.2">
      <c r="A12" s="42"/>
      <c r="B12" s="46"/>
      <c r="C12" s="46"/>
      <c r="D12" s="46"/>
      <c r="E12" s="46"/>
      <c r="F12" s="47" t="s">
        <v>81</v>
      </c>
      <c r="G12" s="42" t="str">
        <f t="shared" si="0"/>
        <v>____10</v>
      </c>
      <c r="H12" s="46"/>
    </row>
    <row r="13" spans="1:9" ht="16" x14ac:dyDescent="0.2">
      <c r="A13" s="42"/>
      <c r="B13" s="46"/>
      <c r="C13" s="46"/>
      <c r="D13" s="46"/>
      <c r="E13" s="46"/>
      <c r="F13" s="47" t="s">
        <v>82</v>
      </c>
      <c r="G13" s="42" t="str">
        <f t="shared" si="0"/>
        <v>____11</v>
      </c>
      <c r="H13" s="46"/>
    </row>
    <row r="14" spans="1:9" ht="16" x14ac:dyDescent="0.2">
      <c r="A14" s="42"/>
      <c r="B14" s="46"/>
      <c r="C14" s="46"/>
      <c r="D14" s="46"/>
      <c r="E14" s="46"/>
      <c r="F14" s="47" t="s">
        <v>83</v>
      </c>
      <c r="G14" s="42" t="str">
        <f t="shared" si="0"/>
        <v>____12</v>
      </c>
      <c r="H14" s="46"/>
    </row>
    <row r="15" spans="1:9" ht="15" x14ac:dyDescent="0.2">
      <c r="A15" s="42"/>
      <c r="B15" s="46"/>
      <c r="C15" s="46"/>
      <c r="D15" s="46"/>
      <c r="E15" s="46"/>
      <c r="F15" s="46"/>
      <c r="G15" s="42" t="str">
        <f t="shared" si="0"/>
        <v>____</v>
      </c>
      <c r="H15" s="46"/>
    </row>
    <row r="16" spans="1:9" x14ac:dyDescent="0.15">
      <c r="B16" s="130"/>
    </row>
    <row r="17" spans="2:2" x14ac:dyDescent="0.15">
      <c r="B17" s="130"/>
    </row>
    <row r="18" spans="2:2" x14ac:dyDescent="0.15">
      <c r="B18" s="130"/>
    </row>
    <row r="19" spans="2:2" x14ac:dyDescent="0.15">
      <c r="B19" s="130"/>
    </row>
    <row r="20" spans="2:2" x14ac:dyDescent="0.15">
      <c r="B20" s="130"/>
    </row>
    <row r="21" spans="2:2" x14ac:dyDescent="0.15">
      <c r="B21" s="130"/>
    </row>
    <row r="22" spans="2:2" x14ac:dyDescent="0.15">
      <c r="B22" s="130"/>
    </row>
    <row r="23" spans="2:2" x14ac:dyDescent="0.15">
      <c r="B23" s="130"/>
    </row>
    <row r="24" spans="2:2" x14ac:dyDescent="0.15">
      <c r="B24" s="130"/>
    </row>
    <row r="25" spans="2:2" x14ac:dyDescent="0.15">
      <c r="B25" s="130"/>
    </row>
    <row r="26" spans="2:2" x14ac:dyDescent="0.15">
      <c r="B26" s="130"/>
    </row>
    <row r="27" spans="2:2" x14ac:dyDescent="0.15">
      <c r="B27" s="130"/>
    </row>
    <row r="28" spans="2:2" x14ac:dyDescent="0.15">
      <c r="B28" s="130"/>
    </row>
    <row r="29" spans="2:2" x14ac:dyDescent="0.15">
      <c r="B29" s="130"/>
    </row>
    <row r="30" spans="2:2" x14ac:dyDescent="0.15">
      <c r="B30" s="130"/>
    </row>
    <row r="31" spans="2:2" x14ac:dyDescent="0.15">
      <c r="B31" s="130"/>
    </row>
    <row r="32" spans="2:2" x14ac:dyDescent="0.15">
      <c r="B32" s="130"/>
    </row>
    <row r="33" spans="2:2" x14ac:dyDescent="0.15">
      <c r="B33" s="130"/>
    </row>
    <row r="34" spans="2:2" x14ac:dyDescent="0.15">
      <c r="B34" s="130"/>
    </row>
    <row r="35" spans="2:2" x14ac:dyDescent="0.15">
      <c r="B35" s="130"/>
    </row>
    <row r="36" spans="2:2" x14ac:dyDescent="0.15">
      <c r="B36" s="130"/>
    </row>
    <row r="37" spans="2:2" x14ac:dyDescent="0.15">
      <c r="B37" s="130"/>
    </row>
    <row r="38" spans="2:2" x14ac:dyDescent="0.15">
      <c r="B38" s="130"/>
    </row>
    <row r="39" spans="2:2" x14ac:dyDescent="0.15">
      <c r="B39" s="130"/>
    </row>
    <row r="40" spans="2:2" x14ac:dyDescent="0.15">
      <c r="B40" s="130"/>
    </row>
    <row r="41" spans="2:2" x14ac:dyDescent="0.15">
      <c r="B41" s="130"/>
    </row>
    <row r="42" spans="2:2" x14ac:dyDescent="0.15">
      <c r="B42" s="130"/>
    </row>
    <row r="43" spans="2:2" x14ac:dyDescent="0.15">
      <c r="B43" s="130"/>
    </row>
    <row r="44" spans="2:2" x14ac:dyDescent="0.15">
      <c r="B44" s="130"/>
    </row>
    <row r="45" spans="2:2" x14ac:dyDescent="0.15">
      <c r="B45" s="130"/>
    </row>
    <row r="46" spans="2:2" x14ac:dyDescent="0.15">
      <c r="B46" s="130"/>
    </row>
  </sheetData>
  <mergeCells count="1">
    <mergeCell ref="A1:H1"/>
  </mergeCells>
  <pageMargins left="0.7" right="0.7" top="0.78740157499999996" bottom="0.78740157499999996" header="0.3" footer="0.3"/>
  <pageSetup paperSize="9" scale="46" orientation="portrait" horizontalDpi="0" verticalDpi="0"/>
  <headerFooter>
    <oddFooter>&amp;L&amp;G</oddFooter>
  </headerFooter>
  <colBreaks count="1" manualBreakCount="1">
    <brk id="8" max="1048575" man="1"/>
  </colBreaks>
  <drawing r:id="rId1"/>
  <legacy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D1A556-3301-5043-978D-D45C0BCBBB1C}">
  <sheetPr>
    <tabColor rgb="FFFFFF00"/>
  </sheetPr>
  <dimension ref="B1:O164"/>
  <sheetViews>
    <sheetView zoomScale="115" zoomScaleNormal="115" workbookViewId="0">
      <selection activeCell="G28" sqref="G28"/>
    </sheetView>
  </sheetViews>
  <sheetFormatPr baseColWidth="10" defaultRowHeight="15" x14ac:dyDescent="0.2"/>
  <cols>
    <col min="1" max="1" width="10.83203125" style="38"/>
    <col min="2" max="2" width="13.33203125" style="42" customWidth="1"/>
    <col min="3" max="3" width="20.1640625" style="42" customWidth="1"/>
    <col min="4" max="4" width="13" style="42" customWidth="1"/>
    <col min="5" max="5" width="10.83203125" style="42"/>
    <col min="6" max="6" width="20.83203125" style="42" customWidth="1"/>
    <col min="7" max="7" width="11.6640625" style="42" bestFit="1" customWidth="1"/>
    <col min="8" max="8" width="19.33203125" style="42" customWidth="1"/>
    <col min="9" max="9" width="13.83203125" style="42" customWidth="1"/>
    <col min="10" max="10" width="7.5" style="38" customWidth="1"/>
    <col min="11" max="16384" width="10.83203125" style="38"/>
  </cols>
  <sheetData>
    <row r="1" spans="3:10" ht="44" customHeight="1" x14ac:dyDescent="0.2">
      <c r="C1" s="59"/>
      <c r="D1" s="46"/>
      <c r="E1" s="46"/>
      <c r="F1" s="61"/>
      <c r="G1" s="62"/>
      <c r="I1" s="61"/>
      <c r="J1" s="62"/>
    </row>
    <row r="2" spans="3:10" ht="16" x14ac:dyDescent="0.2">
      <c r="C2" s="59"/>
      <c r="D2" s="46"/>
      <c r="E2" s="46"/>
      <c r="F2" s="61"/>
      <c r="G2" s="62"/>
      <c r="I2" s="61"/>
      <c r="J2" s="62"/>
    </row>
    <row r="3" spans="3:10" ht="16" x14ac:dyDescent="0.2">
      <c r="C3" s="59"/>
      <c r="D3" s="46"/>
      <c r="E3" s="46"/>
      <c r="F3" s="61"/>
      <c r="G3" s="62"/>
      <c r="I3" s="61"/>
      <c r="J3" s="62"/>
    </row>
    <row r="4" spans="3:10" ht="16" x14ac:dyDescent="0.2">
      <c r="C4" s="59"/>
      <c r="D4" s="46"/>
      <c r="E4" s="46"/>
      <c r="F4" s="61"/>
      <c r="G4" s="62"/>
      <c r="H4" s="38"/>
      <c r="I4" s="38"/>
    </row>
    <row r="5" spans="3:10" ht="16" x14ac:dyDescent="0.2">
      <c r="C5" s="59"/>
      <c r="D5" s="46"/>
      <c r="E5" s="46"/>
      <c r="F5" s="61"/>
      <c r="G5" s="62"/>
      <c r="H5" s="38"/>
      <c r="I5" s="38"/>
    </row>
    <row r="6" spans="3:10" ht="16" x14ac:dyDescent="0.2">
      <c r="C6" s="59"/>
      <c r="D6" s="46"/>
      <c r="E6" s="46"/>
      <c r="F6" s="61"/>
      <c r="G6" s="62"/>
      <c r="H6" s="38"/>
      <c r="I6" s="38"/>
    </row>
    <row r="7" spans="3:10" x14ac:dyDescent="0.2">
      <c r="D7" s="46"/>
      <c r="E7" s="46"/>
      <c r="F7" s="46"/>
      <c r="G7" s="47"/>
      <c r="H7" s="38"/>
      <c r="I7" s="38"/>
    </row>
    <row r="8" spans="3:10" x14ac:dyDescent="0.2">
      <c r="D8" s="46"/>
      <c r="E8" s="46"/>
      <c r="F8" s="46"/>
      <c r="G8" s="47"/>
      <c r="H8" s="38"/>
      <c r="I8" s="38"/>
    </row>
    <row r="9" spans="3:10" x14ac:dyDescent="0.2">
      <c r="D9" s="46"/>
      <c r="E9" s="46"/>
      <c r="F9" s="46"/>
      <c r="G9" s="47"/>
      <c r="H9" s="38"/>
      <c r="I9" s="38"/>
    </row>
    <row r="10" spans="3:10" x14ac:dyDescent="0.2">
      <c r="D10" s="46"/>
      <c r="E10" s="46"/>
      <c r="F10" s="46"/>
      <c r="G10" s="47"/>
      <c r="H10" s="38"/>
      <c r="I10" s="38"/>
    </row>
    <row r="11" spans="3:10" x14ac:dyDescent="0.2">
      <c r="D11" s="46"/>
      <c r="E11" s="46"/>
      <c r="F11" s="46"/>
      <c r="G11" s="47"/>
      <c r="H11" s="38"/>
      <c r="I11" s="38"/>
    </row>
    <row r="12" spans="3:10" x14ac:dyDescent="0.2">
      <c r="D12" s="46"/>
      <c r="E12" s="46"/>
      <c r="F12" s="46"/>
      <c r="G12" s="47"/>
      <c r="H12" s="38"/>
      <c r="I12" s="38"/>
    </row>
    <row r="13" spans="3:10" x14ac:dyDescent="0.2">
      <c r="D13" s="46"/>
      <c r="E13" s="46"/>
      <c r="F13" s="46"/>
      <c r="G13" s="47"/>
      <c r="I13" s="46"/>
    </row>
    <row r="14" spans="3:10" x14ac:dyDescent="0.2">
      <c r="D14" s="46"/>
      <c r="E14" s="46"/>
      <c r="F14" s="46"/>
      <c r="G14" s="46"/>
      <c r="H14" s="46"/>
      <c r="I14" s="46"/>
    </row>
    <row r="15" spans="3:10" x14ac:dyDescent="0.2">
      <c r="D15" s="46"/>
      <c r="E15" s="46"/>
      <c r="F15" s="46"/>
      <c r="G15" s="46"/>
      <c r="H15" s="46"/>
      <c r="I15" s="46"/>
    </row>
    <row r="16" spans="3:10" x14ac:dyDescent="0.2">
      <c r="D16" s="46"/>
      <c r="E16" s="46"/>
      <c r="F16" s="46"/>
      <c r="G16" s="46"/>
      <c r="H16" s="46"/>
      <c r="I16" s="46"/>
    </row>
    <row r="17" spans="4:9" x14ac:dyDescent="0.2">
      <c r="D17" s="46"/>
      <c r="E17" s="46"/>
      <c r="F17" s="46"/>
      <c r="G17" s="46"/>
      <c r="H17" s="46"/>
      <c r="I17" s="46"/>
    </row>
    <row r="18" spans="4:9" x14ac:dyDescent="0.2">
      <c r="D18" s="46"/>
      <c r="E18" s="46"/>
      <c r="F18" s="46"/>
      <c r="G18" s="46"/>
      <c r="H18" s="46"/>
      <c r="I18" s="46"/>
    </row>
    <row r="19" spans="4:9" x14ac:dyDescent="0.2">
      <c r="D19" s="46"/>
      <c r="E19" s="46"/>
      <c r="F19" s="46"/>
      <c r="G19" s="46"/>
      <c r="H19" s="46"/>
      <c r="I19" s="46"/>
    </row>
    <row r="20" spans="4:9" x14ac:dyDescent="0.2">
      <c r="D20" s="46"/>
      <c r="E20" s="46"/>
      <c r="F20" s="46"/>
      <c r="G20" s="46"/>
      <c r="H20" s="46"/>
      <c r="I20" s="46"/>
    </row>
    <row r="21" spans="4:9" x14ac:dyDescent="0.2">
      <c r="D21" s="46"/>
      <c r="E21" s="46"/>
      <c r="F21" s="46"/>
      <c r="G21" s="46"/>
      <c r="H21" s="46"/>
      <c r="I21" s="46"/>
    </row>
    <row r="22" spans="4:9" x14ac:dyDescent="0.2">
      <c r="D22" s="46"/>
      <c r="E22" s="46"/>
      <c r="F22" s="46"/>
      <c r="G22" s="46"/>
      <c r="H22" s="46"/>
      <c r="I22" s="46"/>
    </row>
    <row r="23" spans="4:9" x14ac:dyDescent="0.2">
      <c r="D23" s="46"/>
      <c r="E23" s="46"/>
      <c r="F23" s="46"/>
      <c r="G23" s="46"/>
      <c r="H23" s="46"/>
      <c r="I23" s="46"/>
    </row>
    <row r="24" spans="4:9" x14ac:dyDescent="0.2">
      <c r="D24" s="46"/>
      <c r="E24" s="46"/>
      <c r="F24" s="46"/>
      <c r="G24" s="46"/>
      <c r="H24" s="46"/>
      <c r="I24" s="46"/>
    </row>
    <row r="25" spans="4:9" x14ac:dyDescent="0.2">
      <c r="D25" s="46"/>
      <c r="E25" s="46"/>
      <c r="F25" s="46"/>
      <c r="G25" s="46"/>
      <c r="H25" s="46"/>
      <c r="I25" s="46"/>
    </row>
    <row r="26" spans="4:9" x14ac:dyDescent="0.2">
      <c r="D26" s="46"/>
      <c r="E26" s="46"/>
      <c r="F26" s="46"/>
      <c r="G26" s="46"/>
      <c r="H26" s="46"/>
      <c r="I26" s="46"/>
    </row>
    <row r="27" spans="4:9" x14ac:dyDescent="0.2">
      <c r="D27" s="46"/>
      <c r="E27" s="46"/>
      <c r="F27" s="46"/>
      <c r="G27" s="46"/>
      <c r="H27" s="46"/>
      <c r="I27" s="46"/>
    </row>
    <row r="28" spans="4:9" x14ac:dyDescent="0.2">
      <c r="D28" s="46"/>
      <c r="E28" s="46"/>
      <c r="F28" s="46"/>
      <c r="G28" s="46"/>
      <c r="H28" s="46"/>
      <c r="I28" s="46"/>
    </row>
    <row r="29" spans="4:9" x14ac:dyDescent="0.2">
      <c r="D29" s="46"/>
      <c r="E29" s="46"/>
      <c r="F29" s="46"/>
      <c r="G29" s="46"/>
      <c r="H29" s="46"/>
      <c r="I29" s="46"/>
    </row>
    <row r="30" spans="4:9" x14ac:dyDescent="0.2">
      <c r="D30" s="46"/>
      <c r="E30" s="46"/>
      <c r="F30" s="46"/>
      <c r="G30" s="46"/>
      <c r="H30" s="46"/>
      <c r="I30" s="46"/>
    </row>
    <row r="31" spans="4:9" x14ac:dyDescent="0.2">
      <c r="D31" s="46"/>
      <c r="E31" s="46"/>
      <c r="F31" s="46"/>
      <c r="G31" s="46"/>
      <c r="H31" s="46"/>
      <c r="I31" s="46"/>
    </row>
    <row r="32" spans="4:9" x14ac:dyDescent="0.2">
      <c r="D32" s="46"/>
      <c r="E32" s="46"/>
      <c r="F32" s="46"/>
      <c r="G32" s="46"/>
      <c r="H32" s="46"/>
      <c r="I32" s="46"/>
    </row>
    <row r="33" spans="2:15" x14ac:dyDescent="0.2">
      <c r="D33" s="46"/>
      <c r="E33" s="46"/>
      <c r="F33" s="46"/>
      <c r="G33" s="46"/>
      <c r="H33" s="46"/>
      <c r="I33" s="46"/>
    </row>
    <row r="34" spans="2:15" x14ac:dyDescent="0.2">
      <c r="D34" s="46"/>
      <c r="E34" s="46"/>
      <c r="F34" s="46"/>
      <c r="G34" s="46"/>
      <c r="H34" s="46"/>
      <c r="I34" s="46"/>
    </row>
    <row r="35" spans="2:15" x14ac:dyDescent="0.2">
      <c r="D35" s="46"/>
      <c r="E35" s="46"/>
      <c r="F35" s="46"/>
      <c r="G35" s="46"/>
      <c r="H35" s="46"/>
      <c r="I35" s="46"/>
    </row>
    <row r="36" spans="2:15" x14ac:dyDescent="0.2">
      <c r="D36" s="46"/>
      <c r="E36" s="46"/>
      <c r="F36" s="46"/>
      <c r="G36" s="46"/>
      <c r="H36" s="46"/>
      <c r="I36" s="46"/>
    </row>
    <row r="37" spans="2:15" x14ac:dyDescent="0.2">
      <c r="D37" s="46"/>
      <c r="E37" s="46"/>
      <c r="F37" s="46"/>
      <c r="G37" s="46"/>
      <c r="H37" s="46"/>
      <c r="I37" s="46"/>
    </row>
    <row r="38" spans="2:15" x14ac:dyDescent="0.2">
      <c r="D38" s="46"/>
      <c r="E38" s="46"/>
      <c r="F38" s="46"/>
      <c r="G38" s="46"/>
      <c r="H38" s="46"/>
      <c r="I38" s="46"/>
    </row>
    <row r="39" spans="2:15" x14ac:dyDescent="0.2">
      <c r="D39" s="46"/>
      <c r="E39" s="46"/>
      <c r="F39" s="46"/>
      <c r="G39" s="46"/>
      <c r="H39" s="46"/>
      <c r="I39" s="46"/>
    </row>
    <row r="40" spans="2:15" x14ac:dyDescent="0.2">
      <c r="D40" s="46"/>
      <c r="E40" s="46"/>
      <c r="F40" s="46"/>
      <c r="G40" s="46"/>
      <c r="H40" s="46"/>
      <c r="I40" s="46"/>
    </row>
    <row r="41" spans="2:15" x14ac:dyDescent="0.2">
      <c r="D41" s="46"/>
      <c r="E41" s="46"/>
      <c r="F41" s="46"/>
      <c r="G41" s="46"/>
      <c r="H41" s="46"/>
      <c r="I41" s="46"/>
    </row>
    <row r="42" spans="2:15" x14ac:dyDescent="0.2">
      <c r="D42" s="46"/>
      <c r="E42" s="46"/>
      <c r="F42" s="46"/>
      <c r="G42" s="46"/>
      <c r="H42" s="46"/>
      <c r="I42" s="46"/>
    </row>
    <row r="43" spans="2:15" ht="21" x14ac:dyDescent="0.15">
      <c r="B43" s="93"/>
      <c r="C43" s="249" t="s">
        <v>48</v>
      </c>
      <c r="D43" s="249"/>
      <c r="E43" s="249"/>
      <c r="F43" s="249"/>
      <c r="G43" s="249"/>
      <c r="H43" s="249"/>
      <c r="I43" s="249"/>
      <c r="J43" s="249"/>
      <c r="K43" s="249"/>
      <c r="L43" s="249"/>
      <c r="M43" s="249"/>
      <c r="N43" s="249"/>
      <c r="O43" s="249"/>
    </row>
    <row r="44" spans="2:15" x14ac:dyDescent="0.2">
      <c r="B44" s="42" t="s">
        <v>160</v>
      </c>
      <c r="C44" s="248" t="s">
        <v>163</v>
      </c>
      <c r="D44" s="248"/>
      <c r="E44" s="248"/>
      <c r="F44" s="248"/>
      <c r="G44" s="248"/>
      <c r="H44" s="248"/>
      <c r="I44" s="248"/>
      <c r="J44" s="248"/>
      <c r="K44" s="248"/>
      <c r="L44" s="248"/>
      <c r="M44" s="248"/>
      <c r="N44" s="248"/>
      <c r="O44" s="248"/>
    </row>
    <row r="45" spans="2:15" x14ac:dyDescent="0.2">
      <c r="B45" s="42" t="s">
        <v>161</v>
      </c>
      <c r="C45" s="248" t="s">
        <v>164</v>
      </c>
      <c r="D45" s="248"/>
      <c r="E45" s="248"/>
      <c r="F45" s="248"/>
      <c r="G45" s="248"/>
      <c r="H45" s="248"/>
      <c r="I45" s="248"/>
      <c r="J45" s="248"/>
      <c r="K45" s="248"/>
      <c r="L45" s="248"/>
      <c r="M45" s="248"/>
      <c r="N45" s="248"/>
      <c r="O45" s="248"/>
    </row>
    <row r="46" spans="2:15" x14ac:dyDescent="0.2">
      <c r="B46" s="42" t="s">
        <v>162</v>
      </c>
      <c r="C46" s="248" t="s">
        <v>165</v>
      </c>
      <c r="D46" s="248"/>
      <c r="E46" s="248"/>
      <c r="F46" s="248"/>
      <c r="G46" s="248"/>
      <c r="H46" s="248"/>
      <c r="I46" s="248"/>
      <c r="J46" s="248"/>
      <c r="K46" s="248"/>
      <c r="L46" s="248"/>
      <c r="M46" s="248"/>
      <c r="N46" s="248"/>
      <c r="O46" s="248"/>
    </row>
    <row r="47" spans="2:15" x14ac:dyDescent="0.2">
      <c r="B47"/>
      <c r="C47" s="248" t="s">
        <v>92</v>
      </c>
      <c r="D47" s="248"/>
      <c r="E47" s="248"/>
      <c r="F47" s="248"/>
      <c r="G47" s="248"/>
      <c r="H47" s="248"/>
      <c r="I47" s="248"/>
      <c r="J47" s="248"/>
      <c r="K47" s="248"/>
      <c r="L47" s="248"/>
      <c r="M47" s="248"/>
      <c r="N47" s="248"/>
      <c r="O47" s="248"/>
    </row>
    <row r="48" spans="2:15" x14ac:dyDescent="0.2">
      <c r="D48" s="46"/>
      <c r="E48" s="46"/>
      <c r="F48" s="46"/>
      <c r="G48" s="46"/>
      <c r="H48" s="46"/>
      <c r="I48" s="46"/>
    </row>
    <row r="49" spans="4:9" x14ac:dyDescent="0.2">
      <c r="D49" s="46"/>
      <c r="E49" s="46"/>
      <c r="F49" s="46"/>
      <c r="G49" s="46"/>
      <c r="H49" s="46"/>
      <c r="I49" s="46"/>
    </row>
    <row r="50" spans="4:9" x14ac:dyDescent="0.2">
      <c r="D50" s="46"/>
      <c r="E50" s="46"/>
      <c r="F50" s="46"/>
      <c r="G50" s="46"/>
      <c r="H50" s="46"/>
      <c r="I50" s="46"/>
    </row>
    <row r="51" spans="4:9" x14ac:dyDescent="0.2">
      <c r="D51" s="46"/>
      <c r="E51" s="46"/>
      <c r="F51" s="46"/>
      <c r="G51" s="46"/>
      <c r="H51" s="46"/>
      <c r="I51" s="46"/>
    </row>
    <row r="52" spans="4:9" x14ac:dyDescent="0.2">
      <c r="D52" s="46"/>
      <c r="E52" s="46"/>
      <c r="F52" s="46"/>
      <c r="G52" s="46"/>
      <c r="H52" s="46"/>
      <c r="I52" s="46"/>
    </row>
    <row r="53" spans="4:9" x14ac:dyDescent="0.2">
      <c r="D53" s="46"/>
      <c r="E53" s="46"/>
      <c r="F53" s="46"/>
      <c r="G53" s="46"/>
      <c r="H53" s="46"/>
      <c r="I53" s="46"/>
    </row>
    <row r="54" spans="4:9" x14ac:dyDescent="0.2">
      <c r="D54" s="46"/>
      <c r="E54" s="46"/>
      <c r="F54" s="46"/>
      <c r="G54" s="46"/>
      <c r="H54" s="46"/>
      <c r="I54" s="46"/>
    </row>
    <row r="55" spans="4:9" x14ac:dyDescent="0.2">
      <c r="D55" s="46"/>
      <c r="E55" s="46"/>
      <c r="F55" s="46"/>
      <c r="G55" s="46"/>
      <c r="H55" s="46"/>
      <c r="I55" s="46"/>
    </row>
    <row r="56" spans="4:9" x14ac:dyDescent="0.2">
      <c r="D56" s="46"/>
      <c r="E56" s="46"/>
      <c r="F56" s="46"/>
      <c r="G56" s="46"/>
      <c r="H56" s="46"/>
      <c r="I56" s="46"/>
    </row>
    <row r="57" spans="4:9" x14ac:dyDescent="0.2">
      <c r="D57" s="46"/>
      <c r="E57" s="46"/>
      <c r="F57" s="46"/>
      <c r="G57" s="46"/>
      <c r="H57" s="46"/>
      <c r="I57" s="46"/>
    </row>
    <row r="58" spans="4:9" x14ac:dyDescent="0.2">
      <c r="D58" s="46"/>
      <c r="E58" s="46"/>
      <c r="F58" s="46"/>
      <c r="G58" s="46"/>
      <c r="H58" s="46"/>
      <c r="I58" s="46"/>
    </row>
    <row r="59" spans="4:9" x14ac:dyDescent="0.2">
      <c r="D59" s="46"/>
      <c r="E59" s="46"/>
      <c r="F59" s="46"/>
      <c r="G59" s="46"/>
      <c r="H59" s="46"/>
      <c r="I59" s="46"/>
    </row>
    <row r="60" spans="4:9" x14ac:dyDescent="0.2">
      <c r="D60" s="46"/>
      <c r="E60" s="46"/>
      <c r="F60" s="46"/>
      <c r="G60" s="46"/>
      <c r="H60" s="46"/>
      <c r="I60" s="46"/>
    </row>
    <row r="61" spans="4:9" x14ac:dyDescent="0.2">
      <c r="D61" s="46"/>
      <c r="E61" s="46"/>
      <c r="F61" s="46"/>
      <c r="G61" s="46"/>
      <c r="H61" s="46"/>
      <c r="I61" s="46"/>
    </row>
    <row r="62" spans="4:9" x14ac:dyDescent="0.2">
      <c r="D62" s="46"/>
      <c r="E62" s="46"/>
      <c r="F62" s="46"/>
      <c r="G62" s="46"/>
      <c r="H62" s="46"/>
      <c r="I62" s="46"/>
    </row>
    <row r="63" spans="4:9" x14ac:dyDescent="0.2">
      <c r="D63" s="46"/>
      <c r="E63" s="46"/>
      <c r="F63" s="46"/>
      <c r="G63" s="46"/>
      <c r="H63" s="46"/>
      <c r="I63" s="46"/>
    </row>
    <row r="64" spans="4:9" x14ac:dyDescent="0.2">
      <c r="D64" s="46"/>
      <c r="E64" s="46"/>
      <c r="F64" s="46"/>
      <c r="G64" s="46"/>
      <c r="H64" s="46"/>
      <c r="I64" s="46"/>
    </row>
    <row r="65" spans="4:9" x14ac:dyDescent="0.2">
      <c r="D65" s="46"/>
      <c r="E65" s="46"/>
      <c r="F65" s="46"/>
      <c r="G65" s="46"/>
      <c r="H65" s="46"/>
      <c r="I65" s="46"/>
    </row>
    <row r="66" spans="4:9" x14ac:dyDescent="0.2">
      <c r="D66" s="46"/>
      <c r="E66" s="46"/>
      <c r="F66" s="46"/>
      <c r="G66" s="46"/>
      <c r="H66" s="46"/>
      <c r="I66" s="46"/>
    </row>
    <row r="67" spans="4:9" x14ac:dyDescent="0.2">
      <c r="D67" s="46"/>
      <c r="E67" s="46"/>
      <c r="F67" s="46"/>
      <c r="G67" s="46"/>
      <c r="H67" s="46"/>
      <c r="I67" s="46"/>
    </row>
    <row r="68" spans="4:9" x14ac:dyDescent="0.2">
      <c r="D68" s="46"/>
      <c r="E68" s="46"/>
      <c r="F68" s="46"/>
      <c r="G68" s="46"/>
      <c r="H68" s="46"/>
      <c r="I68" s="46"/>
    </row>
    <row r="69" spans="4:9" x14ac:dyDescent="0.2">
      <c r="D69" s="46"/>
      <c r="E69" s="46"/>
      <c r="F69" s="46"/>
      <c r="G69" s="46"/>
      <c r="H69" s="46"/>
      <c r="I69" s="46"/>
    </row>
    <row r="70" spans="4:9" x14ac:dyDescent="0.2">
      <c r="D70" s="46"/>
      <c r="E70" s="46"/>
      <c r="F70" s="46"/>
      <c r="G70" s="46"/>
      <c r="H70" s="46"/>
      <c r="I70" s="46"/>
    </row>
    <row r="71" spans="4:9" x14ac:dyDescent="0.2">
      <c r="D71" s="46"/>
      <c r="E71" s="46"/>
      <c r="F71" s="46"/>
      <c r="G71" s="46"/>
      <c r="H71" s="46"/>
      <c r="I71" s="46"/>
    </row>
    <row r="72" spans="4:9" x14ac:dyDescent="0.2">
      <c r="D72" s="46"/>
      <c r="E72" s="46"/>
      <c r="F72" s="46"/>
      <c r="G72" s="46"/>
      <c r="H72" s="46"/>
      <c r="I72" s="46"/>
    </row>
    <row r="73" spans="4:9" x14ac:dyDescent="0.2">
      <c r="D73" s="46"/>
      <c r="E73" s="46"/>
      <c r="F73" s="46"/>
      <c r="G73" s="46"/>
      <c r="H73" s="46"/>
      <c r="I73" s="46"/>
    </row>
    <row r="74" spans="4:9" x14ac:dyDescent="0.2">
      <c r="D74" s="46"/>
      <c r="E74" s="46"/>
      <c r="F74" s="46"/>
      <c r="G74" s="46"/>
      <c r="H74" s="46"/>
      <c r="I74" s="46"/>
    </row>
    <row r="75" spans="4:9" x14ac:dyDescent="0.2">
      <c r="D75" s="46"/>
      <c r="E75" s="46"/>
      <c r="F75" s="46"/>
      <c r="G75" s="46"/>
      <c r="H75" s="46"/>
      <c r="I75" s="46"/>
    </row>
    <row r="76" spans="4:9" x14ac:dyDescent="0.2">
      <c r="D76" s="46"/>
      <c r="E76" s="46"/>
      <c r="F76" s="46"/>
      <c r="G76" s="46"/>
      <c r="H76" s="46"/>
      <c r="I76" s="46"/>
    </row>
    <row r="77" spans="4:9" x14ac:dyDescent="0.2">
      <c r="D77" s="46"/>
      <c r="E77" s="46"/>
      <c r="F77" s="46"/>
      <c r="G77" s="46"/>
      <c r="H77" s="46"/>
      <c r="I77" s="46"/>
    </row>
    <row r="78" spans="4:9" x14ac:dyDescent="0.2">
      <c r="D78" s="46"/>
      <c r="E78" s="46"/>
      <c r="F78" s="46"/>
      <c r="G78" s="46"/>
      <c r="H78" s="46"/>
      <c r="I78" s="46"/>
    </row>
    <row r="79" spans="4:9" x14ac:dyDescent="0.2">
      <c r="D79" s="46"/>
      <c r="E79" s="46"/>
      <c r="F79" s="46"/>
      <c r="G79" s="46"/>
      <c r="H79" s="46"/>
      <c r="I79" s="46"/>
    </row>
    <row r="80" spans="4:9" x14ac:dyDescent="0.2">
      <c r="D80" s="46"/>
      <c r="E80" s="46"/>
      <c r="F80" s="46"/>
      <c r="G80" s="46"/>
      <c r="H80" s="46"/>
      <c r="I80" s="46"/>
    </row>
    <row r="81" spans="4:9" x14ac:dyDescent="0.2">
      <c r="D81" s="46"/>
      <c r="E81" s="46"/>
      <c r="F81" s="46"/>
      <c r="G81" s="46"/>
      <c r="H81" s="46"/>
      <c r="I81" s="46"/>
    </row>
    <row r="82" spans="4:9" x14ac:dyDescent="0.2">
      <c r="D82" s="46"/>
      <c r="E82" s="46"/>
      <c r="F82" s="46"/>
      <c r="G82" s="46"/>
      <c r="H82" s="46"/>
      <c r="I82" s="46"/>
    </row>
    <row r="83" spans="4:9" x14ac:dyDescent="0.2">
      <c r="D83" s="46"/>
      <c r="E83" s="46"/>
      <c r="F83" s="46"/>
      <c r="G83" s="46"/>
      <c r="H83" s="46"/>
      <c r="I83" s="46"/>
    </row>
    <row r="84" spans="4:9" x14ac:dyDescent="0.2">
      <c r="D84" s="46"/>
      <c r="E84" s="46"/>
      <c r="F84" s="46"/>
      <c r="G84" s="46"/>
      <c r="H84" s="46"/>
      <c r="I84" s="46"/>
    </row>
    <row r="85" spans="4:9" x14ac:dyDescent="0.2">
      <c r="D85" s="46"/>
      <c r="E85" s="46"/>
      <c r="F85" s="46"/>
      <c r="G85" s="46"/>
      <c r="H85" s="46"/>
      <c r="I85" s="46"/>
    </row>
    <row r="86" spans="4:9" x14ac:dyDescent="0.2">
      <c r="D86" s="46"/>
      <c r="E86" s="46"/>
      <c r="F86" s="46"/>
      <c r="G86" s="46"/>
      <c r="H86" s="46"/>
      <c r="I86" s="46"/>
    </row>
    <row r="87" spans="4:9" x14ac:dyDescent="0.2">
      <c r="D87" s="46"/>
      <c r="E87" s="46"/>
      <c r="F87" s="46"/>
      <c r="G87" s="46"/>
      <c r="H87" s="46"/>
      <c r="I87" s="46"/>
    </row>
    <row r="88" spans="4:9" x14ac:dyDescent="0.2">
      <c r="D88" s="46"/>
      <c r="E88" s="46"/>
      <c r="F88" s="46"/>
      <c r="G88" s="46"/>
      <c r="H88" s="46"/>
      <c r="I88" s="46"/>
    </row>
    <row r="89" spans="4:9" x14ac:dyDescent="0.2">
      <c r="D89" s="46"/>
      <c r="E89" s="46"/>
      <c r="F89" s="46"/>
      <c r="G89" s="46"/>
      <c r="H89" s="46"/>
      <c r="I89" s="46"/>
    </row>
    <row r="90" spans="4:9" x14ac:dyDescent="0.2">
      <c r="D90" s="46"/>
      <c r="E90" s="46"/>
      <c r="F90" s="46"/>
      <c r="G90" s="46"/>
      <c r="H90" s="46"/>
      <c r="I90" s="46"/>
    </row>
    <row r="91" spans="4:9" x14ac:dyDescent="0.2">
      <c r="D91" s="46"/>
      <c r="E91" s="46"/>
      <c r="F91" s="46"/>
      <c r="G91" s="46"/>
      <c r="H91" s="46"/>
      <c r="I91" s="46"/>
    </row>
    <row r="92" spans="4:9" x14ac:dyDescent="0.2">
      <c r="D92" s="46"/>
      <c r="E92" s="46"/>
      <c r="F92" s="46"/>
      <c r="G92" s="46"/>
      <c r="H92" s="46"/>
      <c r="I92" s="46"/>
    </row>
    <row r="93" spans="4:9" x14ac:dyDescent="0.2">
      <c r="D93" s="46"/>
      <c r="E93" s="46"/>
      <c r="F93" s="46"/>
      <c r="G93" s="46"/>
      <c r="H93" s="46"/>
      <c r="I93" s="46"/>
    </row>
    <row r="94" spans="4:9" x14ac:dyDescent="0.2">
      <c r="D94" s="46"/>
      <c r="E94" s="46"/>
      <c r="F94" s="46"/>
      <c r="G94" s="46"/>
      <c r="H94" s="46"/>
      <c r="I94" s="46"/>
    </row>
    <row r="95" spans="4:9" x14ac:dyDescent="0.2">
      <c r="D95" s="46"/>
      <c r="E95" s="46"/>
      <c r="F95" s="46"/>
      <c r="G95" s="46"/>
      <c r="H95" s="46"/>
      <c r="I95" s="46"/>
    </row>
    <row r="96" spans="4:9" x14ac:dyDescent="0.2">
      <c r="D96" s="46"/>
      <c r="E96" s="46"/>
      <c r="F96" s="46"/>
      <c r="G96" s="46"/>
      <c r="H96" s="46"/>
      <c r="I96" s="46"/>
    </row>
    <row r="97" spans="4:9" x14ac:dyDescent="0.2">
      <c r="D97" s="46"/>
      <c r="E97" s="46"/>
      <c r="F97" s="46"/>
      <c r="G97" s="46"/>
      <c r="H97" s="46"/>
      <c r="I97" s="46"/>
    </row>
    <row r="98" spans="4:9" x14ac:dyDescent="0.2">
      <c r="D98" s="46"/>
      <c r="E98" s="46"/>
      <c r="F98" s="46"/>
      <c r="G98" s="46"/>
      <c r="H98" s="46"/>
      <c r="I98" s="46"/>
    </row>
    <row r="99" spans="4:9" x14ac:dyDescent="0.2">
      <c r="D99" s="46"/>
      <c r="E99" s="46"/>
      <c r="F99" s="46"/>
      <c r="G99" s="46"/>
      <c r="H99" s="46"/>
      <c r="I99" s="46"/>
    </row>
    <row r="100" spans="4:9" x14ac:dyDescent="0.2">
      <c r="D100" s="46"/>
      <c r="E100" s="46"/>
      <c r="F100" s="46"/>
      <c r="G100" s="46"/>
      <c r="H100" s="46"/>
      <c r="I100" s="46"/>
    </row>
    <row r="101" spans="4:9" x14ac:dyDescent="0.2">
      <c r="D101" s="46"/>
      <c r="E101" s="46"/>
      <c r="F101" s="46"/>
      <c r="G101" s="46"/>
      <c r="H101" s="46"/>
      <c r="I101" s="46"/>
    </row>
    <row r="102" spans="4:9" x14ac:dyDescent="0.2">
      <c r="D102" s="46"/>
      <c r="E102" s="46"/>
      <c r="F102" s="46"/>
      <c r="G102" s="46"/>
      <c r="H102" s="46"/>
      <c r="I102" s="46"/>
    </row>
    <row r="103" spans="4:9" x14ac:dyDescent="0.2">
      <c r="D103" s="46"/>
      <c r="E103" s="46"/>
      <c r="F103" s="46"/>
      <c r="G103" s="46"/>
      <c r="H103" s="46"/>
      <c r="I103" s="46"/>
    </row>
    <row r="104" spans="4:9" x14ac:dyDescent="0.2">
      <c r="D104" s="46"/>
      <c r="E104" s="46"/>
      <c r="F104" s="46"/>
      <c r="G104" s="46"/>
      <c r="H104" s="46"/>
      <c r="I104" s="46"/>
    </row>
    <row r="105" spans="4:9" x14ac:dyDescent="0.2">
      <c r="D105" s="46"/>
      <c r="E105" s="46"/>
      <c r="F105" s="46"/>
      <c r="G105" s="46"/>
      <c r="H105" s="46"/>
      <c r="I105" s="46"/>
    </row>
    <row r="106" spans="4:9" x14ac:dyDescent="0.2">
      <c r="D106" s="46"/>
      <c r="E106" s="46"/>
      <c r="F106" s="46"/>
      <c r="G106" s="46"/>
      <c r="H106" s="46"/>
      <c r="I106" s="46"/>
    </row>
    <row r="107" spans="4:9" x14ac:dyDescent="0.2">
      <c r="D107" s="46"/>
      <c r="E107" s="46"/>
      <c r="F107" s="46"/>
      <c r="G107" s="46"/>
      <c r="H107" s="46"/>
      <c r="I107" s="46"/>
    </row>
    <row r="108" spans="4:9" x14ac:dyDescent="0.2">
      <c r="D108" s="46"/>
      <c r="E108" s="46"/>
      <c r="F108" s="46"/>
      <c r="G108" s="46"/>
      <c r="H108" s="46"/>
      <c r="I108" s="46"/>
    </row>
    <row r="109" spans="4:9" x14ac:dyDescent="0.2">
      <c r="D109" s="46"/>
      <c r="E109" s="46"/>
      <c r="F109" s="46"/>
      <c r="G109" s="46"/>
      <c r="H109" s="46"/>
      <c r="I109" s="46"/>
    </row>
    <row r="110" spans="4:9" x14ac:dyDescent="0.2">
      <c r="D110" s="46"/>
      <c r="E110" s="46"/>
      <c r="F110" s="46"/>
      <c r="G110" s="46"/>
      <c r="H110" s="46"/>
      <c r="I110" s="46"/>
    </row>
    <row r="111" spans="4:9" x14ac:dyDescent="0.2">
      <c r="D111" s="46"/>
      <c r="E111" s="46"/>
      <c r="F111" s="46"/>
      <c r="G111" s="46"/>
      <c r="H111" s="46"/>
      <c r="I111" s="46"/>
    </row>
    <row r="112" spans="4:9" x14ac:dyDescent="0.2">
      <c r="D112" s="46"/>
      <c r="E112" s="46"/>
      <c r="F112" s="46"/>
      <c r="G112" s="46"/>
      <c r="H112" s="46"/>
      <c r="I112" s="46"/>
    </row>
    <row r="113" spans="4:9" x14ac:dyDescent="0.2">
      <c r="D113" s="46"/>
      <c r="E113" s="46"/>
      <c r="F113" s="46"/>
      <c r="G113" s="46"/>
      <c r="H113" s="46"/>
      <c r="I113" s="46"/>
    </row>
    <row r="114" spans="4:9" x14ac:dyDescent="0.2">
      <c r="D114" s="46"/>
      <c r="E114" s="46"/>
      <c r="F114" s="46"/>
      <c r="G114" s="46"/>
      <c r="H114" s="46"/>
      <c r="I114" s="46"/>
    </row>
    <row r="115" spans="4:9" x14ac:dyDescent="0.2">
      <c r="D115" s="46"/>
      <c r="E115" s="46"/>
      <c r="F115" s="46"/>
      <c r="G115" s="46"/>
      <c r="H115" s="46"/>
      <c r="I115" s="46"/>
    </row>
    <row r="116" spans="4:9" x14ac:dyDescent="0.2">
      <c r="D116" s="46"/>
      <c r="E116" s="46"/>
      <c r="F116" s="46"/>
      <c r="G116" s="46"/>
      <c r="H116" s="46"/>
      <c r="I116" s="46"/>
    </row>
    <row r="117" spans="4:9" x14ac:dyDescent="0.2">
      <c r="D117" s="46"/>
      <c r="E117" s="46"/>
      <c r="F117" s="46"/>
      <c r="G117" s="46"/>
      <c r="H117" s="46"/>
      <c r="I117" s="46"/>
    </row>
    <row r="118" spans="4:9" x14ac:dyDescent="0.2">
      <c r="D118" s="46"/>
      <c r="E118" s="46"/>
      <c r="F118" s="46"/>
      <c r="G118" s="46"/>
      <c r="H118" s="46"/>
      <c r="I118" s="46"/>
    </row>
    <row r="119" spans="4:9" x14ac:dyDescent="0.2">
      <c r="D119" s="46"/>
      <c r="E119" s="46"/>
      <c r="F119" s="46"/>
      <c r="G119" s="46"/>
      <c r="H119" s="46"/>
      <c r="I119" s="46"/>
    </row>
    <row r="120" spans="4:9" x14ac:dyDescent="0.2">
      <c r="D120" s="46"/>
      <c r="E120" s="46"/>
      <c r="F120" s="46"/>
      <c r="G120" s="46"/>
      <c r="H120" s="46"/>
      <c r="I120" s="46"/>
    </row>
    <row r="121" spans="4:9" x14ac:dyDescent="0.2">
      <c r="D121" s="46"/>
      <c r="E121" s="46"/>
      <c r="F121" s="46"/>
      <c r="G121" s="46"/>
      <c r="H121" s="46"/>
      <c r="I121" s="46"/>
    </row>
    <row r="122" spans="4:9" x14ac:dyDescent="0.2">
      <c r="D122" s="46"/>
      <c r="E122" s="46"/>
      <c r="F122" s="46"/>
      <c r="G122" s="46"/>
      <c r="H122" s="46"/>
      <c r="I122" s="46"/>
    </row>
    <row r="123" spans="4:9" x14ac:dyDescent="0.2">
      <c r="D123" s="46"/>
      <c r="E123" s="46"/>
      <c r="F123" s="46"/>
      <c r="G123" s="46"/>
      <c r="H123" s="46"/>
      <c r="I123" s="46"/>
    </row>
    <row r="124" spans="4:9" x14ac:dyDescent="0.2">
      <c r="D124" s="46"/>
      <c r="E124" s="46"/>
      <c r="F124" s="46"/>
      <c r="G124" s="46"/>
      <c r="H124" s="46"/>
      <c r="I124" s="46"/>
    </row>
    <row r="125" spans="4:9" x14ac:dyDescent="0.2">
      <c r="D125" s="46"/>
      <c r="E125" s="46"/>
      <c r="F125" s="46"/>
      <c r="G125" s="46"/>
      <c r="H125" s="46"/>
      <c r="I125" s="46"/>
    </row>
    <row r="126" spans="4:9" x14ac:dyDescent="0.2">
      <c r="D126" s="46"/>
      <c r="E126" s="46"/>
      <c r="F126" s="46"/>
      <c r="G126" s="46"/>
      <c r="H126" s="46"/>
      <c r="I126" s="46"/>
    </row>
    <row r="127" spans="4:9" x14ac:dyDescent="0.2">
      <c r="D127" s="46"/>
      <c r="E127" s="46"/>
      <c r="F127" s="46"/>
      <c r="G127" s="46"/>
      <c r="H127" s="46"/>
      <c r="I127" s="46"/>
    </row>
    <row r="128" spans="4:9" x14ac:dyDescent="0.2">
      <c r="D128" s="46"/>
      <c r="E128" s="46"/>
      <c r="F128" s="46"/>
      <c r="G128" s="46"/>
      <c r="H128" s="46"/>
      <c r="I128" s="46"/>
    </row>
    <row r="129" spans="4:9" x14ac:dyDescent="0.2">
      <c r="D129" s="46"/>
      <c r="E129" s="46"/>
      <c r="F129" s="46"/>
      <c r="G129" s="46"/>
      <c r="H129" s="46"/>
      <c r="I129" s="46"/>
    </row>
    <row r="130" spans="4:9" x14ac:dyDescent="0.2">
      <c r="D130" s="46"/>
      <c r="E130" s="46"/>
      <c r="F130" s="46"/>
      <c r="G130" s="46"/>
      <c r="H130" s="46"/>
      <c r="I130" s="46"/>
    </row>
    <row r="131" spans="4:9" x14ac:dyDescent="0.2">
      <c r="D131" s="46"/>
      <c r="E131" s="46"/>
      <c r="F131" s="46"/>
      <c r="G131" s="46"/>
      <c r="H131" s="46"/>
      <c r="I131" s="46"/>
    </row>
    <row r="132" spans="4:9" x14ac:dyDescent="0.2">
      <c r="D132" s="46"/>
      <c r="E132" s="46"/>
      <c r="F132" s="46"/>
      <c r="G132" s="46"/>
      <c r="H132" s="46"/>
      <c r="I132" s="46"/>
    </row>
    <row r="133" spans="4:9" x14ac:dyDescent="0.2">
      <c r="D133" s="46"/>
      <c r="E133" s="46"/>
      <c r="F133" s="46"/>
      <c r="G133" s="46"/>
      <c r="H133" s="46"/>
      <c r="I133" s="46"/>
    </row>
    <row r="134" spans="4:9" x14ac:dyDescent="0.2">
      <c r="D134" s="46"/>
      <c r="E134" s="46"/>
      <c r="F134" s="46"/>
      <c r="G134" s="46"/>
      <c r="H134" s="46"/>
      <c r="I134" s="46"/>
    </row>
    <row r="135" spans="4:9" x14ac:dyDescent="0.2">
      <c r="D135" s="46"/>
      <c r="E135" s="46"/>
      <c r="F135" s="46"/>
      <c r="G135" s="46"/>
      <c r="H135" s="46"/>
      <c r="I135" s="46"/>
    </row>
    <row r="136" spans="4:9" x14ac:dyDescent="0.2">
      <c r="D136" s="46"/>
      <c r="E136" s="46"/>
      <c r="F136" s="46"/>
      <c r="G136" s="46"/>
      <c r="H136" s="46"/>
      <c r="I136" s="46"/>
    </row>
    <row r="137" spans="4:9" x14ac:dyDescent="0.2">
      <c r="D137" s="46"/>
      <c r="E137" s="46"/>
      <c r="F137" s="46"/>
      <c r="G137" s="46"/>
      <c r="H137" s="46"/>
      <c r="I137" s="46"/>
    </row>
    <row r="138" spans="4:9" x14ac:dyDescent="0.2">
      <c r="D138" s="46"/>
      <c r="E138" s="46"/>
      <c r="F138" s="46"/>
      <c r="G138" s="46"/>
      <c r="H138" s="46"/>
      <c r="I138" s="46"/>
    </row>
    <row r="139" spans="4:9" x14ac:dyDescent="0.2">
      <c r="D139" s="46"/>
      <c r="E139" s="46"/>
      <c r="F139" s="46"/>
      <c r="G139" s="46"/>
      <c r="H139" s="46"/>
      <c r="I139" s="46"/>
    </row>
    <row r="140" spans="4:9" x14ac:dyDescent="0.2">
      <c r="D140" s="46"/>
      <c r="E140" s="46"/>
      <c r="F140" s="46"/>
      <c r="G140" s="46"/>
      <c r="H140" s="46"/>
      <c r="I140" s="46"/>
    </row>
    <row r="141" spans="4:9" x14ac:dyDescent="0.2">
      <c r="D141" s="46"/>
      <c r="E141" s="46"/>
      <c r="F141" s="46"/>
      <c r="G141" s="46"/>
      <c r="H141" s="46"/>
      <c r="I141" s="46"/>
    </row>
    <row r="142" spans="4:9" x14ac:dyDescent="0.2">
      <c r="D142" s="46"/>
      <c r="E142" s="46"/>
      <c r="F142" s="46"/>
      <c r="G142" s="46"/>
      <c r="H142" s="46"/>
      <c r="I142" s="46"/>
    </row>
    <row r="143" spans="4:9" x14ac:dyDescent="0.2">
      <c r="D143" s="46"/>
      <c r="E143" s="46"/>
      <c r="F143" s="46"/>
      <c r="G143" s="46"/>
      <c r="H143" s="46"/>
      <c r="I143" s="46"/>
    </row>
    <row r="144" spans="4:9" x14ac:dyDescent="0.2">
      <c r="D144" s="46"/>
      <c r="E144" s="46"/>
      <c r="F144" s="46"/>
      <c r="G144" s="46"/>
      <c r="H144" s="46"/>
      <c r="I144" s="46"/>
    </row>
    <row r="145" spans="4:9" x14ac:dyDescent="0.2">
      <c r="D145" s="46"/>
      <c r="E145" s="46"/>
      <c r="F145" s="46"/>
      <c r="G145" s="46"/>
      <c r="H145" s="46"/>
      <c r="I145" s="46"/>
    </row>
    <row r="146" spans="4:9" x14ac:dyDescent="0.2">
      <c r="D146" s="46"/>
      <c r="E146" s="46"/>
      <c r="F146" s="46"/>
      <c r="G146" s="46"/>
      <c r="H146" s="46"/>
      <c r="I146" s="46"/>
    </row>
    <row r="147" spans="4:9" x14ac:dyDescent="0.2">
      <c r="D147" s="46"/>
      <c r="E147" s="46"/>
      <c r="F147" s="46"/>
      <c r="G147" s="46"/>
      <c r="H147" s="46"/>
      <c r="I147" s="46"/>
    </row>
    <row r="148" spans="4:9" x14ac:dyDescent="0.2">
      <c r="D148" s="46"/>
      <c r="E148" s="46"/>
      <c r="F148" s="46"/>
      <c r="G148" s="46"/>
      <c r="H148" s="46"/>
      <c r="I148" s="46"/>
    </row>
    <row r="149" spans="4:9" x14ac:dyDescent="0.2">
      <c r="D149" s="46"/>
      <c r="E149" s="46"/>
      <c r="F149" s="46"/>
      <c r="G149" s="46"/>
      <c r="H149" s="46"/>
      <c r="I149" s="46"/>
    </row>
    <row r="150" spans="4:9" x14ac:dyDescent="0.2">
      <c r="D150" s="46"/>
      <c r="E150" s="46"/>
      <c r="F150" s="46"/>
      <c r="G150" s="46"/>
      <c r="H150" s="46"/>
      <c r="I150" s="46"/>
    </row>
    <row r="151" spans="4:9" x14ac:dyDescent="0.2">
      <c r="D151" s="46"/>
      <c r="E151" s="46"/>
      <c r="F151" s="46"/>
      <c r="G151" s="46"/>
      <c r="H151" s="46"/>
      <c r="I151" s="46"/>
    </row>
    <row r="152" spans="4:9" x14ac:dyDescent="0.2">
      <c r="D152" s="46"/>
      <c r="E152" s="46"/>
      <c r="F152" s="46"/>
      <c r="G152" s="46"/>
      <c r="H152" s="46"/>
      <c r="I152" s="46"/>
    </row>
    <row r="153" spans="4:9" x14ac:dyDescent="0.2">
      <c r="D153" s="46"/>
      <c r="E153" s="46"/>
      <c r="F153" s="46"/>
      <c r="G153" s="46"/>
      <c r="H153" s="46"/>
      <c r="I153" s="46"/>
    </row>
    <row r="154" spans="4:9" x14ac:dyDescent="0.2">
      <c r="D154" s="46"/>
      <c r="E154" s="46"/>
      <c r="F154" s="46"/>
      <c r="G154" s="46"/>
      <c r="H154" s="46"/>
      <c r="I154" s="46"/>
    </row>
    <row r="155" spans="4:9" x14ac:dyDescent="0.2">
      <c r="D155" s="46"/>
      <c r="E155" s="46"/>
      <c r="F155" s="46"/>
      <c r="G155" s="46"/>
      <c r="H155" s="46"/>
      <c r="I155" s="46"/>
    </row>
    <row r="156" spans="4:9" x14ac:dyDescent="0.2">
      <c r="D156" s="46"/>
      <c r="E156" s="46"/>
      <c r="F156" s="46"/>
      <c r="G156" s="46"/>
      <c r="H156" s="46"/>
      <c r="I156" s="46"/>
    </row>
    <row r="157" spans="4:9" x14ac:dyDescent="0.2">
      <c r="D157" s="46"/>
      <c r="E157" s="46"/>
      <c r="F157" s="46"/>
      <c r="G157" s="46"/>
      <c r="H157" s="46"/>
      <c r="I157" s="46"/>
    </row>
    <row r="158" spans="4:9" x14ac:dyDescent="0.2">
      <c r="D158" s="46"/>
      <c r="E158" s="46"/>
      <c r="F158" s="46"/>
      <c r="G158" s="46"/>
      <c r="H158" s="46"/>
      <c r="I158" s="46"/>
    </row>
    <row r="159" spans="4:9" x14ac:dyDescent="0.2">
      <c r="D159" s="46"/>
      <c r="E159" s="46"/>
      <c r="F159" s="46"/>
      <c r="G159" s="46"/>
      <c r="H159" s="46"/>
      <c r="I159" s="46"/>
    </row>
    <row r="160" spans="4:9" x14ac:dyDescent="0.2">
      <c r="D160" s="46"/>
      <c r="E160" s="46"/>
      <c r="F160" s="46"/>
      <c r="G160" s="46"/>
      <c r="H160" s="46"/>
      <c r="I160" s="46"/>
    </row>
    <row r="161" spans="8:9" x14ac:dyDescent="0.2">
      <c r="H161" s="46"/>
      <c r="I161" s="46"/>
    </row>
    <row r="162" spans="8:9" x14ac:dyDescent="0.2">
      <c r="H162" s="46"/>
      <c r="I162" s="46"/>
    </row>
    <row r="163" spans="8:9" x14ac:dyDescent="0.2">
      <c r="H163" s="46"/>
      <c r="I163" s="46"/>
    </row>
    <row r="164" spans="8:9" x14ac:dyDescent="0.2">
      <c r="H164" s="46"/>
      <c r="I164" s="46"/>
    </row>
  </sheetData>
  <mergeCells count="5">
    <mergeCell ref="C43:O43"/>
    <mergeCell ref="C44:O44"/>
    <mergeCell ref="C45:O45"/>
    <mergeCell ref="C46:O46"/>
    <mergeCell ref="C47:O47"/>
  </mergeCells>
  <pageMargins left="0.78740157499999996" right="0.78740157499999996" top="0.984251969" bottom="0.984251969" header="0.4921259845" footer="0.4921259845"/>
  <pageSetup paperSize="9" scale="71" orientation="landscape" horizontalDpi="0" verticalDpi="0"/>
  <headerFooter alignWithMargins="0">
    <oddFooter>&amp;L&amp;G</oddFooter>
  </headerFooter>
  <drawing r:id="rId1"/>
  <legacyDrawingHF r:id="rId2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45287D-6311-144D-BA9C-0EADCD035D35}">
  <sheetPr>
    <tabColor rgb="FFFFFF00"/>
  </sheetPr>
  <dimension ref="A1:O160"/>
  <sheetViews>
    <sheetView zoomScale="115" zoomScaleNormal="115" workbookViewId="0">
      <selection activeCell="A2" sqref="A2:H2"/>
    </sheetView>
  </sheetViews>
  <sheetFormatPr baseColWidth="10" defaultRowHeight="15" x14ac:dyDescent="0.2"/>
  <cols>
    <col min="1" max="1" width="16.5" style="38" customWidth="1"/>
    <col min="2" max="2" width="27.6640625" style="42" customWidth="1"/>
    <col min="3" max="3" width="10.1640625" style="42" customWidth="1"/>
    <col min="4" max="4" width="8.5" style="42" customWidth="1"/>
    <col min="5" max="5" width="5.5" style="42" customWidth="1"/>
    <col min="6" max="6" width="7.6640625" style="42" customWidth="1"/>
    <col min="7" max="7" width="32.6640625" style="42" customWidth="1"/>
    <col min="8" max="8" width="62" style="42" customWidth="1"/>
    <col min="9" max="9" width="13.83203125" style="42" customWidth="1"/>
    <col min="10" max="10" width="7.5" style="38" customWidth="1"/>
    <col min="11" max="16384" width="10.83203125" style="38"/>
  </cols>
  <sheetData>
    <row r="1" spans="1:9" ht="21" x14ac:dyDescent="0.15">
      <c r="A1" s="242" t="s">
        <v>44</v>
      </c>
      <c r="B1" s="242"/>
      <c r="C1" s="242"/>
      <c r="D1" s="242"/>
      <c r="E1" s="242"/>
      <c r="F1" s="242"/>
      <c r="G1" s="242"/>
      <c r="H1" s="243"/>
      <c r="I1" s="38"/>
    </row>
    <row r="2" spans="1:9" ht="66" x14ac:dyDescent="0.15">
      <c r="A2" s="83" t="s">
        <v>166</v>
      </c>
      <c r="B2" s="83" t="s">
        <v>42</v>
      </c>
      <c r="C2" s="83" t="s">
        <v>66</v>
      </c>
      <c r="D2" s="83" t="s">
        <v>65</v>
      </c>
      <c r="E2" s="83" t="s">
        <v>71</v>
      </c>
      <c r="F2" s="83" t="s">
        <v>50</v>
      </c>
      <c r="G2" s="83" t="s">
        <v>68</v>
      </c>
      <c r="H2" s="83" t="s">
        <v>51</v>
      </c>
      <c r="I2" s="38" t="s">
        <v>64</v>
      </c>
    </row>
    <row r="3" spans="1:9" ht="32" x14ac:dyDescent="0.2">
      <c r="A3" s="42" t="str">
        <f>CECA!B44</f>
        <v>ACECA1</v>
      </c>
      <c r="B3" s="46" t="str">
        <f>CECA!C44</f>
        <v>Wie kann verhindert werden, dass Staub ins System kommt?</v>
      </c>
      <c r="C3" s="46">
        <v>20250430</v>
      </c>
      <c r="D3" s="46" t="s">
        <v>69</v>
      </c>
      <c r="E3" s="46">
        <v>1410</v>
      </c>
      <c r="F3" s="122" t="s">
        <v>70</v>
      </c>
      <c r="G3" s="42" t="str">
        <f>CONCATENATE(C3,$I$2,E3,$I$2,A3,$I$2,D3,$I$2,F3)</f>
        <v>20250430_1410_ACECA1_RA_01</v>
      </c>
      <c r="H3" s="46" t="s">
        <v>86</v>
      </c>
      <c r="I3" s="38"/>
    </row>
    <row r="4" spans="1:9" ht="32" x14ac:dyDescent="0.2">
      <c r="A4" s="42" t="str">
        <f>CECA!B45</f>
        <v>ACECA2</v>
      </c>
      <c r="B4" s="46" t="str">
        <f>CECA!C45</f>
        <v>Welche Alternativen habe ich zu Klebstoff?</v>
      </c>
      <c r="C4" s="46">
        <v>20250507</v>
      </c>
      <c r="D4" s="46" t="s">
        <v>72</v>
      </c>
      <c r="E4" s="46">
        <v>1630</v>
      </c>
      <c r="F4" s="122" t="s">
        <v>73</v>
      </c>
      <c r="G4" s="42" t="str">
        <f t="shared" ref="G4:G15" si="0">CONCATENATE(C4,$I$2,E4,$I$2,A4,$I$2,D4,$I$2,F4)</f>
        <v>20250507_1630_ACECA2_CL_02</v>
      </c>
      <c r="H4" s="46" t="s">
        <v>86</v>
      </c>
      <c r="I4" s="38"/>
    </row>
    <row r="5" spans="1:9" ht="32" x14ac:dyDescent="0.2">
      <c r="A5" s="42" t="str">
        <f>CECA!B46</f>
        <v>ACECA3</v>
      </c>
      <c r="B5" s="46" t="str">
        <f>CECA!C46</f>
        <v>Wie kann ich das System gegen Staub und Schmutz abdichten?</v>
      </c>
      <c r="C5" s="46">
        <v>20250507</v>
      </c>
      <c r="D5" s="46" t="s">
        <v>85</v>
      </c>
      <c r="E5" s="46">
        <v>1632</v>
      </c>
      <c r="F5" s="122" t="s">
        <v>74</v>
      </c>
      <c r="G5" s="42" t="str">
        <f t="shared" si="0"/>
        <v>20250507_1632_ACECA3_CA_03</v>
      </c>
      <c r="H5" s="46" t="s">
        <v>86</v>
      </c>
      <c r="I5" s="38"/>
    </row>
    <row r="6" spans="1:9" ht="16" x14ac:dyDescent="0.2">
      <c r="A6" s="42">
        <f>CECA!B47</f>
        <v>0</v>
      </c>
      <c r="B6" s="46" t="str">
        <f>CECA!C47</f>
        <v>etc</v>
      </c>
      <c r="C6" s="46"/>
      <c r="D6" s="46"/>
      <c r="E6" s="46"/>
      <c r="F6" s="122" t="s">
        <v>75</v>
      </c>
      <c r="G6" s="42" t="str">
        <f t="shared" si="0"/>
        <v>__0__04</v>
      </c>
      <c r="H6" s="46"/>
      <c r="I6" s="38"/>
    </row>
    <row r="7" spans="1:9" ht="16" x14ac:dyDescent="0.2">
      <c r="A7" s="42">
        <f>CECA!B48</f>
        <v>0</v>
      </c>
      <c r="B7" s="46">
        <f>CECA!C48</f>
        <v>0</v>
      </c>
      <c r="C7" s="46"/>
      <c r="D7" s="46"/>
      <c r="E7" s="46"/>
      <c r="F7" s="122" t="s">
        <v>76</v>
      </c>
      <c r="G7" s="42" t="str">
        <f t="shared" si="0"/>
        <v>__0__05</v>
      </c>
      <c r="H7" s="46"/>
      <c r="I7" s="38"/>
    </row>
    <row r="8" spans="1:9" ht="16" x14ac:dyDescent="0.2">
      <c r="A8" s="42">
        <f>CECA!B49</f>
        <v>0</v>
      </c>
      <c r="B8" s="46">
        <f>CECA!C49</f>
        <v>0</v>
      </c>
      <c r="C8" s="46"/>
      <c r="D8" s="46"/>
      <c r="E8" s="46"/>
      <c r="F8" s="122" t="s">
        <v>77</v>
      </c>
      <c r="G8" s="42" t="str">
        <f t="shared" si="0"/>
        <v>__0__06</v>
      </c>
      <c r="H8" s="46"/>
      <c r="I8" s="38"/>
    </row>
    <row r="9" spans="1:9" ht="16" x14ac:dyDescent="0.2">
      <c r="A9" s="42"/>
      <c r="B9" s="46"/>
      <c r="C9" s="46"/>
      <c r="D9" s="46"/>
      <c r="E9" s="46"/>
      <c r="F9" s="122" t="s">
        <v>78</v>
      </c>
      <c r="G9" s="42" t="str">
        <f t="shared" si="0"/>
        <v>____07</v>
      </c>
      <c r="H9" s="46"/>
      <c r="I9" s="38"/>
    </row>
    <row r="10" spans="1:9" ht="16" x14ac:dyDescent="0.2">
      <c r="A10" s="42"/>
      <c r="B10" s="46"/>
      <c r="C10" s="46"/>
      <c r="D10" s="46"/>
      <c r="E10" s="46"/>
      <c r="F10" s="122" t="s">
        <v>79</v>
      </c>
      <c r="G10" s="42" t="str">
        <f t="shared" si="0"/>
        <v>____08</v>
      </c>
      <c r="H10" s="46"/>
      <c r="I10" s="38"/>
    </row>
    <row r="11" spans="1:9" ht="16" x14ac:dyDescent="0.2">
      <c r="A11" s="42"/>
      <c r="B11" s="46"/>
      <c r="C11" s="46"/>
      <c r="D11" s="46"/>
      <c r="E11" s="46"/>
      <c r="F11" s="122" t="s">
        <v>80</v>
      </c>
      <c r="G11" s="42" t="str">
        <f t="shared" si="0"/>
        <v>____09</v>
      </c>
      <c r="H11" s="46"/>
      <c r="I11" s="38"/>
    </row>
    <row r="12" spans="1:9" ht="16" x14ac:dyDescent="0.2">
      <c r="A12" s="42"/>
      <c r="B12" s="46"/>
      <c r="C12" s="46"/>
      <c r="D12" s="46"/>
      <c r="E12" s="46"/>
      <c r="F12" s="122" t="s">
        <v>81</v>
      </c>
      <c r="G12" s="42" t="str">
        <f t="shared" si="0"/>
        <v>____10</v>
      </c>
      <c r="H12" s="46"/>
      <c r="I12" s="38"/>
    </row>
    <row r="13" spans="1:9" ht="16" x14ac:dyDescent="0.2">
      <c r="A13" s="42"/>
      <c r="B13" s="46"/>
      <c r="C13" s="46"/>
      <c r="D13" s="46"/>
      <c r="E13" s="46"/>
      <c r="F13" s="122" t="s">
        <v>82</v>
      </c>
      <c r="G13" s="42" t="str">
        <f t="shared" si="0"/>
        <v>____11</v>
      </c>
      <c r="H13" s="46"/>
      <c r="I13" s="38"/>
    </row>
    <row r="14" spans="1:9" ht="16" x14ac:dyDescent="0.2">
      <c r="A14" s="42"/>
      <c r="B14" s="46"/>
      <c r="C14" s="46"/>
      <c r="D14" s="46"/>
      <c r="E14" s="46"/>
      <c r="F14" s="122" t="s">
        <v>83</v>
      </c>
      <c r="G14" s="42" t="str">
        <f t="shared" si="0"/>
        <v>____12</v>
      </c>
      <c r="H14" s="46"/>
      <c r="I14" s="38"/>
    </row>
    <row r="15" spans="1:9" x14ac:dyDescent="0.2">
      <c r="A15" s="42"/>
      <c r="B15" s="46"/>
      <c r="C15" s="46"/>
      <c r="D15" s="46"/>
      <c r="E15" s="46"/>
      <c r="F15" s="122"/>
      <c r="G15" s="42" t="str">
        <f t="shared" si="0"/>
        <v>____</v>
      </c>
      <c r="H15" s="46"/>
      <c r="I15" s="38"/>
    </row>
    <row r="16" spans="1:9" x14ac:dyDescent="0.2">
      <c r="B16" s="46"/>
      <c r="D16" s="46"/>
      <c r="E16" s="46"/>
      <c r="F16" s="122"/>
      <c r="G16" s="46"/>
      <c r="H16" s="46"/>
      <c r="I16" s="46"/>
    </row>
    <row r="17" spans="2:9" x14ac:dyDescent="0.2">
      <c r="B17" s="46"/>
      <c r="D17" s="46"/>
      <c r="E17" s="46"/>
      <c r="F17" s="122"/>
      <c r="G17" s="46"/>
      <c r="H17" s="46"/>
      <c r="I17" s="46"/>
    </row>
    <row r="18" spans="2:9" x14ac:dyDescent="0.2">
      <c r="B18" s="46"/>
      <c r="D18" s="46"/>
      <c r="E18" s="46"/>
      <c r="F18" s="122"/>
      <c r="G18" s="46"/>
      <c r="H18" s="46"/>
      <c r="I18" s="46"/>
    </row>
    <row r="19" spans="2:9" x14ac:dyDescent="0.2">
      <c r="B19" s="46"/>
      <c r="D19" s="46"/>
      <c r="E19" s="46"/>
      <c r="F19" s="122"/>
      <c r="G19" s="46"/>
      <c r="H19" s="46"/>
      <c r="I19" s="46"/>
    </row>
    <row r="20" spans="2:9" x14ac:dyDescent="0.2">
      <c r="B20" s="46"/>
      <c r="D20" s="46"/>
      <c r="E20" s="46"/>
      <c r="F20" s="122"/>
      <c r="G20" s="46"/>
      <c r="H20" s="46"/>
      <c r="I20" s="46"/>
    </row>
    <row r="21" spans="2:9" x14ac:dyDescent="0.2">
      <c r="B21" s="46"/>
      <c r="D21" s="46"/>
      <c r="E21" s="46"/>
      <c r="F21" s="122"/>
      <c r="G21" s="46"/>
      <c r="H21" s="46"/>
      <c r="I21" s="46"/>
    </row>
    <row r="22" spans="2:9" x14ac:dyDescent="0.2">
      <c r="B22" s="46"/>
      <c r="D22" s="46"/>
      <c r="E22" s="46"/>
      <c r="F22" s="122"/>
      <c r="G22" s="46"/>
      <c r="H22" s="46"/>
      <c r="I22" s="46"/>
    </row>
    <row r="23" spans="2:9" x14ac:dyDescent="0.2">
      <c r="B23" s="46"/>
      <c r="D23" s="46"/>
      <c r="E23" s="46"/>
      <c r="F23" s="122"/>
      <c r="G23" s="46"/>
      <c r="H23" s="46"/>
      <c r="I23" s="46"/>
    </row>
    <row r="24" spans="2:9" x14ac:dyDescent="0.2">
      <c r="B24" s="46"/>
      <c r="D24" s="46"/>
      <c r="E24" s="46"/>
      <c r="F24" s="122"/>
      <c r="G24" s="46"/>
      <c r="H24" s="46"/>
      <c r="I24" s="46"/>
    </row>
    <row r="25" spans="2:9" x14ac:dyDescent="0.2">
      <c r="B25" s="46"/>
      <c r="D25" s="46"/>
      <c r="E25" s="46"/>
      <c r="F25" s="122"/>
      <c r="G25" s="46"/>
      <c r="H25" s="46"/>
      <c r="I25" s="46"/>
    </row>
    <row r="26" spans="2:9" x14ac:dyDescent="0.2">
      <c r="B26" s="46"/>
      <c r="D26" s="46"/>
      <c r="E26" s="46"/>
      <c r="F26" s="122"/>
      <c r="G26" s="46"/>
      <c r="H26" s="46"/>
      <c r="I26" s="46"/>
    </row>
    <row r="27" spans="2:9" x14ac:dyDescent="0.2">
      <c r="B27" s="46"/>
      <c r="D27" s="46"/>
      <c r="E27" s="46"/>
      <c r="F27" s="122"/>
      <c r="G27" s="46"/>
      <c r="H27" s="46"/>
      <c r="I27" s="46"/>
    </row>
    <row r="28" spans="2:9" x14ac:dyDescent="0.2">
      <c r="B28" s="46"/>
      <c r="D28" s="46"/>
      <c r="E28" s="46"/>
      <c r="F28" s="122"/>
      <c r="G28" s="46"/>
      <c r="H28" s="46"/>
      <c r="I28" s="46"/>
    </row>
    <row r="29" spans="2:9" x14ac:dyDescent="0.2">
      <c r="B29" s="46"/>
      <c r="D29" s="46"/>
      <c r="E29" s="46"/>
      <c r="F29" s="46"/>
      <c r="G29" s="46"/>
      <c r="H29" s="46"/>
      <c r="I29" s="46"/>
    </row>
    <row r="30" spans="2:9" x14ac:dyDescent="0.2">
      <c r="B30" s="46"/>
      <c r="D30" s="46"/>
      <c r="E30" s="46"/>
      <c r="F30" s="46"/>
      <c r="G30" s="46"/>
      <c r="H30" s="46"/>
      <c r="I30" s="46"/>
    </row>
    <row r="31" spans="2:9" x14ac:dyDescent="0.2">
      <c r="B31" s="46"/>
      <c r="D31" s="46"/>
      <c r="E31" s="46"/>
      <c r="F31" s="46"/>
      <c r="G31" s="46"/>
      <c r="H31" s="46"/>
      <c r="I31" s="46"/>
    </row>
    <row r="32" spans="2:9" x14ac:dyDescent="0.2">
      <c r="B32" s="46"/>
      <c r="D32" s="46"/>
      <c r="E32" s="46"/>
      <c r="F32" s="46"/>
      <c r="G32" s="46"/>
      <c r="H32" s="46"/>
      <c r="I32" s="46"/>
    </row>
    <row r="33" spans="2:15" x14ac:dyDescent="0.2">
      <c r="B33" s="46"/>
      <c r="D33" s="46"/>
      <c r="E33" s="46"/>
      <c r="F33" s="46"/>
      <c r="G33" s="46"/>
      <c r="H33" s="46"/>
      <c r="I33" s="46"/>
    </row>
    <row r="34" spans="2:15" x14ac:dyDescent="0.2">
      <c r="B34" s="46"/>
      <c r="D34" s="46"/>
      <c r="E34" s="46"/>
      <c r="F34" s="46"/>
      <c r="G34" s="46"/>
      <c r="H34" s="46"/>
      <c r="I34" s="46"/>
    </row>
    <row r="35" spans="2:15" x14ac:dyDescent="0.2">
      <c r="B35" s="46"/>
      <c r="D35" s="46"/>
      <c r="E35" s="46"/>
      <c r="F35" s="46"/>
      <c r="G35" s="46"/>
      <c r="H35" s="46"/>
      <c r="I35" s="46"/>
    </row>
    <row r="36" spans="2:15" x14ac:dyDescent="0.2">
      <c r="B36" s="46"/>
      <c r="D36" s="46"/>
      <c r="E36" s="46"/>
      <c r="F36" s="46"/>
      <c r="G36" s="46"/>
      <c r="H36" s="46"/>
      <c r="I36" s="46"/>
    </row>
    <row r="37" spans="2:15" x14ac:dyDescent="0.2">
      <c r="B37" s="46"/>
      <c r="D37" s="46"/>
      <c r="E37" s="46"/>
      <c r="F37" s="46"/>
      <c r="G37" s="46"/>
      <c r="H37" s="46"/>
      <c r="I37" s="46"/>
    </row>
    <row r="38" spans="2:15" x14ac:dyDescent="0.2">
      <c r="B38" s="46"/>
      <c r="D38" s="46"/>
      <c r="E38" s="46"/>
      <c r="F38" s="46"/>
      <c r="G38" s="46"/>
      <c r="H38" s="46"/>
      <c r="I38" s="46"/>
    </row>
    <row r="39" spans="2:15" x14ac:dyDescent="0.2">
      <c r="B39" s="46"/>
      <c r="D39" s="46"/>
      <c r="E39" s="46"/>
      <c r="F39" s="46"/>
      <c r="G39" s="46"/>
      <c r="H39" s="46"/>
      <c r="I39" s="46"/>
    </row>
    <row r="40" spans="2:15" x14ac:dyDescent="0.2">
      <c r="D40" s="46"/>
      <c r="E40" s="46"/>
      <c r="F40" s="46"/>
      <c r="G40" s="46"/>
      <c r="H40" s="46"/>
      <c r="I40" s="46"/>
    </row>
    <row r="41" spans="2:15" x14ac:dyDescent="0.2">
      <c r="D41" s="46"/>
      <c r="E41" s="46"/>
      <c r="F41" s="46"/>
      <c r="G41" s="46"/>
      <c r="H41" s="46"/>
      <c r="I41" s="46"/>
    </row>
    <row r="42" spans="2:15" x14ac:dyDescent="0.2">
      <c r="C42" s="248"/>
      <c r="D42" s="248"/>
      <c r="E42" s="248"/>
      <c r="F42" s="248"/>
      <c r="G42" s="248"/>
      <c r="H42" s="248"/>
      <c r="I42" s="248"/>
      <c r="J42" s="248"/>
      <c r="K42" s="248"/>
      <c r="L42" s="248"/>
      <c r="M42" s="248"/>
      <c r="N42" s="248"/>
      <c r="O42" s="248"/>
    </row>
    <row r="43" spans="2:15" x14ac:dyDescent="0.2">
      <c r="B43"/>
      <c r="C43" s="248"/>
      <c r="D43" s="248"/>
      <c r="E43" s="248"/>
      <c r="F43" s="248"/>
      <c r="G43" s="248"/>
      <c r="H43" s="248"/>
      <c r="I43" s="248"/>
      <c r="J43" s="248"/>
      <c r="K43" s="248"/>
      <c r="L43" s="248"/>
      <c r="M43" s="248"/>
      <c r="N43" s="248"/>
      <c r="O43" s="248"/>
    </row>
    <row r="44" spans="2:15" x14ac:dyDescent="0.2">
      <c r="D44" s="46"/>
      <c r="E44" s="46"/>
      <c r="F44" s="46"/>
      <c r="G44" s="46"/>
      <c r="H44" s="46"/>
      <c r="I44" s="46"/>
    </row>
    <row r="45" spans="2:15" x14ac:dyDescent="0.2">
      <c r="D45" s="46"/>
      <c r="E45" s="46"/>
      <c r="F45" s="46"/>
      <c r="G45" s="46"/>
      <c r="H45" s="46"/>
      <c r="I45" s="46"/>
    </row>
    <row r="46" spans="2:15" x14ac:dyDescent="0.2">
      <c r="D46" s="46"/>
      <c r="E46" s="46"/>
      <c r="F46" s="46"/>
      <c r="G46" s="46"/>
      <c r="H46" s="46"/>
      <c r="I46" s="46"/>
    </row>
    <row r="47" spans="2:15" x14ac:dyDescent="0.2">
      <c r="D47" s="46"/>
      <c r="E47" s="46"/>
      <c r="F47" s="46"/>
      <c r="G47" s="46"/>
      <c r="H47" s="46"/>
      <c r="I47" s="46"/>
    </row>
    <row r="48" spans="2:15" x14ac:dyDescent="0.2">
      <c r="D48" s="46"/>
      <c r="E48" s="46"/>
      <c r="F48" s="46"/>
      <c r="G48" s="46"/>
      <c r="H48" s="46"/>
      <c r="I48" s="46"/>
    </row>
    <row r="49" spans="4:9" x14ac:dyDescent="0.2">
      <c r="D49" s="46"/>
      <c r="E49" s="46"/>
      <c r="F49" s="46"/>
      <c r="G49" s="46"/>
      <c r="H49" s="46"/>
      <c r="I49" s="46"/>
    </row>
    <row r="50" spans="4:9" x14ac:dyDescent="0.2">
      <c r="D50" s="46"/>
      <c r="E50" s="46"/>
      <c r="F50" s="46"/>
      <c r="G50" s="46"/>
      <c r="H50" s="46"/>
      <c r="I50" s="46"/>
    </row>
    <row r="51" spans="4:9" x14ac:dyDescent="0.2">
      <c r="D51" s="46"/>
      <c r="E51" s="46"/>
      <c r="F51" s="46"/>
      <c r="G51" s="46"/>
      <c r="H51" s="46"/>
      <c r="I51" s="46"/>
    </row>
    <row r="52" spans="4:9" x14ac:dyDescent="0.2">
      <c r="D52" s="46"/>
      <c r="E52" s="46"/>
      <c r="F52" s="46"/>
      <c r="G52" s="46"/>
      <c r="H52" s="46"/>
      <c r="I52" s="46"/>
    </row>
    <row r="53" spans="4:9" x14ac:dyDescent="0.2">
      <c r="D53" s="46"/>
      <c r="E53" s="46"/>
      <c r="F53" s="46"/>
      <c r="G53" s="46"/>
      <c r="H53" s="46"/>
      <c r="I53" s="46"/>
    </row>
    <row r="54" spans="4:9" x14ac:dyDescent="0.2">
      <c r="D54" s="46"/>
      <c r="E54" s="46"/>
      <c r="F54" s="46"/>
      <c r="G54" s="46"/>
      <c r="H54" s="46"/>
      <c r="I54" s="46"/>
    </row>
    <row r="55" spans="4:9" x14ac:dyDescent="0.2">
      <c r="D55" s="46"/>
      <c r="E55" s="46"/>
      <c r="F55" s="46"/>
      <c r="G55" s="46"/>
      <c r="H55" s="46"/>
      <c r="I55" s="46"/>
    </row>
    <row r="56" spans="4:9" x14ac:dyDescent="0.2">
      <c r="D56" s="46"/>
      <c r="E56" s="46"/>
      <c r="F56" s="46"/>
      <c r="G56" s="46"/>
      <c r="H56" s="46"/>
      <c r="I56" s="46"/>
    </row>
    <row r="57" spans="4:9" x14ac:dyDescent="0.2">
      <c r="D57" s="46"/>
      <c r="E57" s="46"/>
      <c r="F57" s="46"/>
      <c r="G57" s="46"/>
      <c r="H57" s="46"/>
      <c r="I57" s="46"/>
    </row>
    <row r="58" spans="4:9" x14ac:dyDescent="0.2">
      <c r="D58" s="46"/>
      <c r="E58" s="46"/>
      <c r="F58" s="46"/>
      <c r="G58" s="46"/>
      <c r="H58" s="46"/>
      <c r="I58" s="46"/>
    </row>
    <row r="59" spans="4:9" x14ac:dyDescent="0.2">
      <c r="D59" s="46"/>
      <c r="E59" s="46"/>
      <c r="F59" s="46"/>
      <c r="G59" s="46"/>
      <c r="H59" s="46"/>
      <c r="I59" s="46"/>
    </row>
    <row r="60" spans="4:9" x14ac:dyDescent="0.2">
      <c r="D60" s="46"/>
      <c r="E60" s="46"/>
      <c r="F60" s="46"/>
      <c r="G60" s="46"/>
      <c r="H60" s="46"/>
      <c r="I60" s="46"/>
    </row>
    <row r="61" spans="4:9" x14ac:dyDescent="0.2">
      <c r="D61" s="46"/>
      <c r="E61" s="46"/>
      <c r="F61" s="46"/>
      <c r="G61" s="46"/>
      <c r="H61" s="46"/>
      <c r="I61" s="46"/>
    </row>
    <row r="62" spans="4:9" x14ac:dyDescent="0.2">
      <c r="D62" s="46"/>
      <c r="E62" s="46"/>
      <c r="F62" s="46"/>
      <c r="G62" s="46"/>
      <c r="H62" s="46"/>
      <c r="I62" s="46"/>
    </row>
    <row r="63" spans="4:9" x14ac:dyDescent="0.2">
      <c r="D63" s="46"/>
      <c r="E63" s="46"/>
      <c r="F63" s="46"/>
      <c r="G63" s="46"/>
      <c r="H63" s="46"/>
      <c r="I63" s="46"/>
    </row>
    <row r="64" spans="4:9" x14ac:dyDescent="0.2">
      <c r="D64" s="46"/>
      <c r="E64" s="46"/>
      <c r="F64" s="46"/>
      <c r="G64" s="46"/>
      <c r="H64" s="46"/>
      <c r="I64" s="46"/>
    </row>
    <row r="65" spans="4:9" x14ac:dyDescent="0.2">
      <c r="D65" s="46"/>
      <c r="E65" s="46"/>
      <c r="F65" s="46"/>
      <c r="G65" s="46"/>
      <c r="H65" s="46"/>
      <c r="I65" s="46"/>
    </row>
    <row r="66" spans="4:9" x14ac:dyDescent="0.2">
      <c r="D66" s="46"/>
      <c r="E66" s="46"/>
      <c r="F66" s="46"/>
      <c r="G66" s="46"/>
      <c r="H66" s="46"/>
      <c r="I66" s="46"/>
    </row>
    <row r="67" spans="4:9" x14ac:dyDescent="0.2">
      <c r="D67" s="46"/>
      <c r="E67" s="46"/>
      <c r="F67" s="46"/>
      <c r="G67" s="46"/>
      <c r="H67" s="46"/>
      <c r="I67" s="46"/>
    </row>
    <row r="68" spans="4:9" x14ac:dyDescent="0.2">
      <c r="D68" s="46"/>
      <c r="E68" s="46"/>
      <c r="F68" s="46"/>
      <c r="G68" s="46"/>
      <c r="H68" s="46"/>
      <c r="I68" s="46"/>
    </row>
    <row r="69" spans="4:9" x14ac:dyDescent="0.2">
      <c r="D69" s="46"/>
      <c r="E69" s="46"/>
      <c r="F69" s="46"/>
      <c r="G69" s="46"/>
      <c r="H69" s="46"/>
      <c r="I69" s="46"/>
    </row>
    <row r="70" spans="4:9" x14ac:dyDescent="0.2">
      <c r="D70" s="46"/>
      <c r="E70" s="46"/>
      <c r="F70" s="46"/>
      <c r="G70" s="46"/>
      <c r="H70" s="46"/>
      <c r="I70" s="46"/>
    </row>
    <row r="71" spans="4:9" x14ac:dyDescent="0.2">
      <c r="D71" s="46"/>
      <c r="E71" s="46"/>
      <c r="F71" s="46"/>
      <c r="G71" s="46"/>
      <c r="H71" s="46"/>
      <c r="I71" s="46"/>
    </row>
    <row r="72" spans="4:9" x14ac:dyDescent="0.2">
      <c r="D72" s="46"/>
      <c r="E72" s="46"/>
      <c r="F72" s="46"/>
      <c r="G72" s="46"/>
      <c r="H72" s="46"/>
      <c r="I72" s="46"/>
    </row>
    <row r="73" spans="4:9" x14ac:dyDescent="0.2">
      <c r="D73" s="46"/>
      <c r="E73" s="46"/>
      <c r="F73" s="46"/>
      <c r="G73" s="46"/>
      <c r="H73" s="46"/>
      <c r="I73" s="46"/>
    </row>
    <row r="74" spans="4:9" x14ac:dyDescent="0.2">
      <c r="D74" s="46"/>
      <c r="E74" s="46"/>
      <c r="F74" s="46"/>
      <c r="G74" s="46"/>
      <c r="H74" s="46"/>
      <c r="I74" s="46"/>
    </row>
    <row r="75" spans="4:9" x14ac:dyDescent="0.2">
      <c r="D75" s="46"/>
      <c r="E75" s="46"/>
      <c r="F75" s="46"/>
      <c r="G75" s="46"/>
      <c r="H75" s="46"/>
      <c r="I75" s="46"/>
    </row>
    <row r="76" spans="4:9" x14ac:dyDescent="0.2">
      <c r="D76" s="46"/>
      <c r="E76" s="46"/>
      <c r="F76" s="46"/>
      <c r="G76" s="46"/>
      <c r="H76" s="46"/>
      <c r="I76" s="46"/>
    </row>
    <row r="77" spans="4:9" x14ac:dyDescent="0.2">
      <c r="D77" s="46"/>
      <c r="E77" s="46"/>
      <c r="F77" s="46"/>
      <c r="G77" s="46"/>
      <c r="H77" s="46"/>
      <c r="I77" s="46"/>
    </row>
    <row r="78" spans="4:9" x14ac:dyDescent="0.2">
      <c r="D78" s="46"/>
      <c r="E78" s="46"/>
      <c r="F78" s="46"/>
      <c r="G78" s="46"/>
      <c r="H78" s="46"/>
      <c r="I78" s="46"/>
    </row>
    <row r="79" spans="4:9" x14ac:dyDescent="0.2">
      <c r="D79" s="46"/>
      <c r="E79" s="46"/>
      <c r="F79" s="46"/>
      <c r="G79" s="46"/>
      <c r="H79" s="46"/>
      <c r="I79" s="46"/>
    </row>
    <row r="80" spans="4:9" x14ac:dyDescent="0.2">
      <c r="D80" s="46"/>
      <c r="E80" s="46"/>
      <c r="F80" s="46"/>
      <c r="G80" s="46"/>
      <c r="H80" s="46"/>
      <c r="I80" s="46"/>
    </row>
    <row r="81" spans="4:9" x14ac:dyDescent="0.2">
      <c r="D81" s="46"/>
      <c r="E81" s="46"/>
      <c r="F81" s="46"/>
      <c r="G81" s="46"/>
      <c r="H81" s="46"/>
      <c r="I81" s="46"/>
    </row>
    <row r="82" spans="4:9" x14ac:dyDescent="0.2">
      <c r="D82" s="46"/>
      <c r="E82" s="46"/>
      <c r="F82" s="46"/>
      <c r="G82" s="46"/>
      <c r="H82" s="46"/>
      <c r="I82" s="46"/>
    </row>
    <row r="83" spans="4:9" x14ac:dyDescent="0.2">
      <c r="D83" s="46"/>
      <c r="E83" s="46"/>
      <c r="F83" s="46"/>
      <c r="G83" s="46"/>
      <c r="H83" s="46"/>
      <c r="I83" s="46"/>
    </row>
    <row r="84" spans="4:9" x14ac:dyDescent="0.2">
      <c r="D84" s="46"/>
      <c r="E84" s="46"/>
      <c r="F84" s="46"/>
      <c r="G84" s="46"/>
      <c r="H84" s="46"/>
      <c r="I84" s="46"/>
    </row>
    <row r="85" spans="4:9" x14ac:dyDescent="0.2">
      <c r="D85" s="46"/>
      <c r="E85" s="46"/>
      <c r="F85" s="46"/>
      <c r="G85" s="46"/>
      <c r="H85" s="46"/>
      <c r="I85" s="46"/>
    </row>
    <row r="86" spans="4:9" x14ac:dyDescent="0.2">
      <c r="D86" s="46"/>
      <c r="E86" s="46"/>
      <c r="F86" s="46"/>
      <c r="G86" s="46"/>
      <c r="H86" s="46"/>
      <c r="I86" s="46"/>
    </row>
    <row r="87" spans="4:9" x14ac:dyDescent="0.2">
      <c r="D87" s="46"/>
      <c r="E87" s="46"/>
      <c r="F87" s="46"/>
      <c r="G87" s="46"/>
      <c r="H87" s="46"/>
      <c r="I87" s="46"/>
    </row>
    <row r="88" spans="4:9" x14ac:dyDescent="0.2">
      <c r="D88" s="46"/>
      <c r="E88" s="46"/>
      <c r="F88" s="46"/>
      <c r="G88" s="46"/>
      <c r="H88" s="46"/>
      <c r="I88" s="46"/>
    </row>
    <row r="89" spans="4:9" x14ac:dyDescent="0.2">
      <c r="D89" s="46"/>
      <c r="E89" s="46"/>
      <c r="F89" s="46"/>
      <c r="G89" s="46"/>
      <c r="H89" s="46"/>
      <c r="I89" s="46"/>
    </row>
    <row r="90" spans="4:9" x14ac:dyDescent="0.2">
      <c r="D90" s="46"/>
      <c r="E90" s="46"/>
      <c r="F90" s="46"/>
      <c r="G90" s="46"/>
      <c r="H90" s="46"/>
      <c r="I90" s="46"/>
    </row>
    <row r="91" spans="4:9" x14ac:dyDescent="0.2">
      <c r="D91" s="46"/>
      <c r="E91" s="46"/>
      <c r="F91" s="46"/>
      <c r="G91" s="46"/>
      <c r="H91" s="46"/>
      <c r="I91" s="46"/>
    </row>
    <row r="92" spans="4:9" x14ac:dyDescent="0.2">
      <c r="D92" s="46"/>
      <c r="E92" s="46"/>
      <c r="F92" s="46"/>
      <c r="G92" s="46"/>
      <c r="H92" s="46"/>
      <c r="I92" s="46"/>
    </row>
    <row r="93" spans="4:9" x14ac:dyDescent="0.2">
      <c r="D93" s="46"/>
      <c r="E93" s="46"/>
      <c r="F93" s="46"/>
      <c r="G93" s="46"/>
      <c r="H93" s="46"/>
      <c r="I93" s="46"/>
    </row>
    <row r="94" spans="4:9" x14ac:dyDescent="0.2">
      <c r="D94" s="46"/>
      <c r="E94" s="46"/>
      <c r="F94" s="46"/>
      <c r="G94" s="46"/>
      <c r="H94" s="46"/>
      <c r="I94" s="46"/>
    </row>
    <row r="95" spans="4:9" x14ac:dyDescent="0.2">
      <c r="D95" s="46"/>
      <c r="E95" s="46"/>
      <c r="F95" s="46"/>
      <c r="G95" s="46"/>
      <c r="H95" s="46"/>
      <c r="I95" s="46"/>
    </row>
    <row r="96" spans="4:9" x14ac:dyDescent="0.2">
      <c r="D96" s="46"/>
      <c r="E96" s="46"/>
      <c r="F96" s="46"/>
      <c r="G96" s="46"/>
      <c r="H96" s="46"/>
      <c r="I96" s="46"/>
    </row>
    <row r="97" spans="4:9" x14ac:dyDescent="0.2">
      <c r="D97" s="46"/>
      <c r="E97" s="46"/>
      <c r="F97" s="46"/>
      <c r="G97" s="46"/>
      <c r="H97" s="46"/>
      <c r="I97" s="46"/>
    </row>
    <row r="98" spans="4:9" x14ac:dyDescent="0.2">
      <c r="D98" s="46"/>
      <c r="E98" s="46"/>
      <c r="F98" s="46"/>
      <c r="G98" s="46"/>
      <c r="H98" s="46"/>
      <c r="I98" s="46"/>
    </row>
    <row r="99" spans="4:9" x14ac:dyDescent="0.2">
      <c r="D99" s="46"/>
      <c r="E99" s="46"/>
      <c r="F99" s="46"/>
      <c r="G99" s="46"/>
      <c r="H99" s="46"/>
      <c r="I99" s="46"/>
    </row>
    <row r="100" spans="4:9" x14ac:dyDescent="0.2">
      <c r="D100" s="46"/>
      <c r="E100" s="46"/>
      <c r="F100" s="46"/>
      <c r="G100" s="46"/>
      <c r="H100" s="46"/>
      <c r="I100" s="46"/>
    </row>
    <row r="101" spans="4:9" x14ac:dyDescent="0.2">
      <c r="D101" s="46"/>
      <c r="E101" s="46"/>
      <c r="F101" s="46"/>
      <c r="G101" s="46"/>
      <c r="H101" s="46"/>
      <c r="I101" s="46"/>
    </row>
    <row r="102" spans="4:9" x14ac:dyDescent="0.2">
      <c r="D102" s="46"/>
      <c r="E102" s="46"/>
      <c r="F102" s="46"/>
      <c r="G102" s="46"/>
      <c r="H102" s="46"/>
      <c r="I102" s="46"/>
    </row>
    <row r="103" spans="4:9" x14ac:dyDescent="0.2">
      <c r="D103" s="46"/>
      <c r="E103" s="46"/>
      <c r="F103" s="46"/>
      <c r="G103" s="46"/>
      <c r="H103" s="46"/>
      <c r="I103" s="46"/>
    </row>
    <row r="104" spans="4:9" x14ac:dyDescent="0.2">
      <c r="D104" s="46"/>
      <c r="E104" s="46"/>
      <c r="F104" s="46"/>
      <c r="G104" s="46"/>
      <c r="H104" s="46"/>
      <c r="I104" s="46"/>
    </row>
    <row r="105" spans="4:9" x14ac:dyDescent="0.2">
      <c r="D105" s="46"/>
      <c r="E105" s="46"/>
      <c r="F105" s="46"/>
      <c r="G105" s="46"/>
      <c r="H105" s="46"/>
      <c r="I105" s="46"/>
    </row>
    <row r="106" spans="4:9" x14ac:dyDescent="0.2">
      <c r="D106" s="46"/>
      <c r="E106" s="46"/>
      <c r="F106" s="46"/>
      <c r="G106" s="46"/>
      <c r="H106" s="46"/>
      <c r="I106" s="46"/>
    </row>
    <row r="107" spans="4:9" x14ac:dyDescent="0.2">
      <c r="D107" s="46"/>
      <c r="E107" s="46"/>
      <c r="F107" s="46"/>
      <c r="G107" s="46"/>
      <c r="H107" s="46"/>
      <c r="I107" s="46"/>
    </row>
    <row r="108" spans="4:9" x14ac:dyDescent="0.2">
      <c r="D108" s="46"/>
      <c r="E108" s="46"/>
      <c r="F108" s="46"/>
      <c r="G108" s="46"/>
      <c r="H108" s="46"/>
      <c r="I108" s="46"/>
    </row>
    <row r="109" spans="4:9" x14ac:dyDescent="0.2">
      <c r="D109" s="46"/>
      <c r="E109" s="46"/>
      <c r="F109" s="46"/>
      <c r="G109" s="46"/>
      <c r="H109" s="46"/>
      <c r="I109" s="46"/>
    </row>
    <row r="110" spans="4:9" x14ac:dyDescent="0.2">
      <c r="D110" s="46"/>
      <c r="E110" s="46"/>
      <c r="F110" s="46"/>
      <c r="G110" s="46"/>
      <c r="H110" s="46"/>
      <c r="I110" s="46"/>
    </row>
    <row r="111" spans="4:9" x14ac:dyDescent="0.2">
      <c r="D111" s="46"/>
      <c r="E111" s="46"/>
      <c r="F111" s="46"/>
      <c r="G111" s="46"/>
      <c r="H111" s="46"/>
      <c r="I111" s="46"/>
    </row>
    <row r="112" spans="4:9" x14ac:dyDescent="0.2">
      <c r="D112" s="46"/>
      <c r="E112" s="46"/>
      <c r="F112" s="46"/>
      <c r="G112" s="46"/>
      <c r="H112" s="46"/>
      <c r="I112" s="46"/>
    </row>
    <row r="113" spans="4:9" x14ac:dyDescent="0.2">
      <c r="D113" s="46"/>
      <c r="E113" s="46"/>
      <c r="F113" s="46"/>
      <c r="G113" s="46"/>
      <c r="H113" s="46"/>
      <c r="I113" s="46"/>
    </row>
    <row r="114" spans="4:9" x14ac:dyDescent="0.2">
      <c r="D114" s="46"/>
      <c r="E114" s="46"/>
      <c r="F114" s="46"/>
      <c r="G114" s="46"/>
      <c r="H114" s="46"/>
      <c r="I114" s="46"/>
    </row>
    <row r="115" spans="4:9" x14ac:dyDescent="0.2">
      <c r="D115" s="46"/>
      <c r="E115" s="46"/>
      <c r="F115" s="46"/>
      <c r="G115" s="46"/>
      <c r="H115" s="46"/>
      <c r="I115" s="46"/>
    </row>
    <row r="116" spans="4:9" x14ac:dyDescent="0.2">
      <c r="D116" s="46"/>
      <c r="E116" s="46"/>
      <c r="F116" s="46"/>
      <c r="G116" s="46"/>
      <c r="H116" s="46"/>
      <c r="I116" s="46"/>
    </row>
    <row r="117" spans="4:9" x14ac:dyDescent="0.2">
      <c r="D117" s="46"/>
      <c r="E117" s="46"/>
      <c r="F117" s="46"/>
      <c r="G117" s="46"/>
      <c r="H117" s="46"/>
      <c r="I117" s="46"/>
    </row>
    <row r="118" spans="4:9" x14ac:dyDescent="0.2">
      <c r="D118" s="46"/>
      <c r="E118" s="46"/>
      <c r="F118" s="46"/>
      <c r="G118" s="46"/>
      <c r="H118" s="46"/>
      <c r="I118" s="46"/>
    </row>
    <row r="119" spans="4:9" x14ac:dyDescent="0.2">
      <c r="D119" s="46"/>
      <c r="E119" s="46"/>
      <c r="F119" s="46"/>
      <c r="G119" s="46"/>
      <c r="H119" s="46"/>
      <c r="I119" s="46"/>
    </row>
    <row r="120" spans="4:9" x14ac:dyDescent="0.2">
      <c r="D120" s="46"/>
      <c r="E120" s="46"/>
      <c r="F120" s="46"/>
      <c r="G120" s="46"/>
      <c r="H120" s="46"/>
      <c r="I120" s="46"/>
    </row>
    <row r="121" spans="4:9" x14ac:dyDescent="0.2">
      <c r="D121" s="46"/>
      <c r="E121" s="46"/>
      <c r="F121" s="46"/>
      <c r="G121" s="46"/>
      <c r="H121" s="46"/>
      <c r="I121" s="46"/>
    </row>
    <row r="122" spans="4:9" x14ac:dyDescent="0.2">
      <c r="D122" s="46"/>
      <c r="E122" s="46"/>
      <c r="F122" s="46"/>
      <c r="G122" s="46"/>
      <c r="H122" s="46"/>
      <c r="I122" s="46"/>
    </row>
    <row r="123" spans="4:9" x14ac:dyDescent="0.2">
      <c r="D123" s="46"/>
      <c r="E123" s="46"/>
      <c r="F123" s="46"/>
      <c r="G123" s="46"/>
      <c r="H123" s="46"/>
      <c r="I123" s="46"/>
    </row>
    <row r="124" spans="4:9" x14ac:dyDescent="0.2">
      <c r="D124" s="46"/>
      <c r="E124" s="46"/>
      <c r="F124" s="46"/>
      <c r="G124" s="46"/>
      <c r="H124" s="46"/>
      <c r="I124" s="46"/>
    </row>
    <row r="125" spans="4:9" x14ac:dyDescent="0.2">
      <c r="D125" s="46"/>
      <c r="E125" s="46"/>
      <c r="F125" s="46"/>
      <c r="G125" s="46"/>
      <c r="H125" s="46"/>
      <c r="I125" s="46"/>
    </row>
    <row r="126" spans="4:9" x14ac:dyDescent="0.2">
      <c r="D126" s="46"/>
      <c r="E126" s="46"/>
      <c r="F126" s="46"/>
      <c r="G126" s="46"/>
      <c r="H126" s="46"/>
      <c r="I126" s="46"/>
    </row>
    <row r="127" spans="4:9" x14ac:dyDescent="0.2">
      <c r="D127" s="46"/>
      <c r="E127" s="46"/>
      <c r="F127" s="46"/>
      <c r="G127" s="46"/>
      <c r="H127" s="46"/>
      <c r="I127" s="46"/>
    </row>
    <row r="128" spans="4:9" x14ac:dyDescent="0.2">
      <c r="D128" s="46"/>
      <c r="E128" s="46"/>
      <c r="F128" s="46"/>
      <c r="G128" s="46"/>
      <c r="H128" s="46"/>
      <c r="I128" s="46"/>
    </row>
    <row r="129" spans="4:9" x14ac:dyDescent="0.2">
      <c r="D129" s="46"/>
      <c r="E129" s="46"/>
      <c r="F129" s="46"/>
      <c r="G129" s="46"/>
      <c r="H129" s="46"/>
      <c r="I129" s="46"/>
    </row>
    <row r="130" spans="4:9" x14ac:dyDescent="0.2">
      <c r="D130" s="46"/>
      <c r="E130" s="46"/>
      <c r="F130" s="46"/>
      <c r="G130" s="46"/>
      <c r="H130" s="46"/>
      <c r="I130" s="46"/>
    </row>
    <row r="131" spans="4:9" x14ac:dyDescent="0.2">
      <c r="D131" s="46"/>
      <c r="E131" s="46"/>
      <c r="F131" s="46"/>
      <c r="G131" s="46"/>
      <c r="H131" s="46"/>
      <c r="I131" s="46"/>
    </row>
    <row r="132" spans="4:9" x14ac:dyDescent="0.2">
      <c r="D132" s="46"/>
      <c r="E132" s="46"/>
      <c r="F132" s="46"/>
      <c r="G132" s="46"/>
      <c r="H132" s="46"/>
      <c r="I132" s="46"/>
    </row>
    <row r="133" spans="4:9" x14ac:dyDescent="0.2">
      <c r="D133" s="46"/>
      <c r="E133" s="46"/>
      <c r="F133" s="46"/>
      <c r="G133" s="46"/>
      <c r="H133" s="46"/>
      <c r="I133" s="46"/>
    </row>
    <row r="134" spans="4:9" x14ac:dyDescent="0.2">
      <c r="D134" s="46"/>
      <c r="E134" s="46"/>
      <c r="F134" s="46"/>
      <c r="G134" s="46"/>
      <c r="H134" s="46"/>
      <c r="I134" s="46"/>
    </row>
    <row r="135" spans="4:9" x14ac:dyDescent="0.2">
      <c r="D135" s="46"/>
      <c r="E135" s="46"/>
      <c r="F135" s="46"/>
      <c r="G135" s="46"/>
      <c r="H135" s="46"/>
      <c r="I135" s="46"/>
    </row>
    <row r="136" spans="4:9" x14ac:dyDescent="0.2">
      <c r="D136" s="46"/>
      <c r="E136" s="46"/>
      <c r="F136" s="46"/>
      <c r="G136" s="46"/>
      <c r="H136" s="46"/>
      <c r="I136" s="46"/>
    </row>
    <row r="137" spans="4:9" x14ac:dyDescent="0.2">
      <c r="D137" s="46"/>
      <c r="E137" s="46"/>
      <c r="F137" s="46"/>
      <c r="G137" s="46"/>
      <c r="H137" s="46"/>
      <c r="I137" s="46"/>
    </row>
    <row r="138" spans="4:9" x14ac:dyDescent="0.2">
      <c r="D138" s="46"/>
      <c r="E138" s="46"/>
      <c r="F138" s="46"/>
      <c r="G138" s="46"/>
      <c r="H138" s="46"/>
      <c r="I138" s="46"/>
    </row>
    <row r="139" spans="4:9" x14ac:dyDescent="0.2">
      <c r="D139" s="46"/>
      <c r="E139" s="46"/>
      <c r="F139" s="46"/>
      <c r="G139" s="46"/>
      <c r="H139" s="46"/>
      <c r="I139" s="46"/>
    </row>
    <row r="140" spans="4:9" x14ac:dyDescent="0.2">
      <c r="D140" s="46"/>
      <c r="E140" s="46"/>
      <c r="F140" s="46"/>
      <c r="G140" s="46"/>
      <c r="H140" s="46"/>
      <c r="I140" s="46"/>
    </row>
    <row r="141" spans="4:9" x14ac:dyDescent="0.2">
      <c r="D141" s="46"/>
      <c r="E141" s="46"/>
      <c r="F141" s="46"/>
      <c r="G141" s="46"/>
      <c r="H141" s="46"/>
      <c r="I141" s="46"/>
    </row>
    <row r="142" spans="4:9" x14ac:dyDescent="0.2">
      <c r="D142" s="46"/>
      <c r="E142" s="46"/>
      <c r="F142" s="46"/>
      <c r="G142" s="46"/>
      <c r="H142" s="46"/>
      <c r="I142" s="46"/>
    </row>
    <row r="143" spans="4:9" x14ac:dyDescent="0.2">
      <c r="D143" s="46"/>
      <c r="E143" s="46"/>
      <c r="F143" s="46"/>
      <c r="G143" s="46"/>
      <c r="H143" s="46"/>
      <c r="I143" s="46"/>
    </row>
    <row r="144" spans="4:9" x14ac:dyDescent="0.2">
      <c r="D144" s="46"/>
      <c r="E144" s="46"/>
      <c r="F144" s="46"/>
      <c r="G144" s="46"/>
      <c r="H144" s="46"/>
      <c r="I144" s="46"/>
    </row>
    <row r="145" spans="4:9" x14ac:dyDescent="0.2">
      <c r="D145" s="46"/>
      <c r="E145" s="46"/>
      <c r="F145" s="46"/>
      <c r="G145" s="46"/>
      <c r="H145" s="46"/>
      <c r="I145" s="46"/>
    </row>
    <row r="146" spans="4:9" x14ac:dyDescent="0.2">
      <c r="D146" s="46"/>
      <c r="E146" s="46"/>
      <c r="F146" s="46"/>
      <c r="G146" s="46"/>
      <c r="H146" s="46"/>
      <c r="I146" s="46"/>
    </row>
    <row r="147" spans="4:9" x14ac:dyDescent="0.2">
      <c r="D147" s="46"/>
      <c r="E147" s="46"/>
      <c r="F147" s="46"/>
      <c r="G147" s="46"/>
      <c r="H147" s="46"/>
      <c r="I147" s="46"/>
    </row>
    <row r="148" spans="4:9" x14ac:dyDescent="0.2">
      <c r="D148" s="46"/>
      <c r="E148" s="46"/>
      <c r="F148" s="46"/>
      <c r="G148" s="46"/>
      <c r="H148" s="46"/>
      <c r="I148" s="46"/>
    </row>
    <row r="149" spans="4:9" x14ac:dyDescent="0.2">
      <c r="D149" s="46"/>
      <c r="E149" s="46"/>
      <c r="F149" s="46"/>
      <c r="G149" s="46"/>
      <c r="H149" s="46"/>
      <c r="I149" s="46"/>
    </row>
    <row r="150" spans="4:9" x14ac:dyDescent="0.2">
      <c r="D150" s="46"/>
      <c r="E150" s="46"/>
      <c r="F150" s="46"/>
      <c r="G150" s="46"/>
      <c r="H150" s="46"/>
      <c r="I150" s="46"/>
    </row>
    <row r="151" spans="4:9" x14ac:dyDescent="0.2">
      <c r="D151" s="46"/>
      <c r="E151" s="46"/>
      <c r="F151" s="46"/>
      <c r="G151" s="46"/>
      <c r="H151" s="46"/>
      <c r="I151" s="46"/>
    </row>
    <row r="152" spans="4:9" x14ac:dyDescent="0.2">
      <c r="D152" s="46"/>
      <c r="E152" s="46"/>
      <c r="F152" s="46"/>
      <c r="G152" s="46"/>
      <c r="H152" s="46"/>
      <c r="I152" s="46"/>
    </row>
    <row r="153" spans="4:9" x14ac:dyDescent="0.2">
      <c r="D153" s="46"/>
      <c r="E153" s="46"/>
      <c r="F153" s="46"/>
      <c r="G153" s="46"/>
      <c r="H153" s="46"/>
      <c r="I153" s="46"/>
    </row>
    <row r="154" spans="4:9" x14ac:dyDescent="0.2">
      <c r="D154" s="46"/>
      <c r="E154" s="46"/>
      <c r="F154" s="46"/>
      <c r="G154" s="46"/>
      <c r="H154" s="46"/>
      <c r="I154" s="46"/>
    </row>
    <row r="155" spans="4:9" x14ac:dyDescent="0.2">
      <c r="D155" s="46"/>
      <c r="E155" s="46"/>
      <c r="F155" s="46"/>
      <c r="G155" s="46"/>
      <c r="H155" s="46"/>
      <c r="I155" s="46"/>
    </row>
    <row r="156" spans="4:9" x14ac:dyDescent="0.2">
      <c r="D156" s="46"/>
      <c r="E156" s="46"/>
      <c r="F156" s="46"/>
      <c r="G156" s="46"/>
      <c r="H156" s="46"/>
      <c r="I156" s="46"/>
    </row>
    <row r="157" spans="4:9" x14ac:dyDescent="0.2">
      <c r="H157" s="46"/>
      <c r="I157" s="46"/>
    </row>
    <row r="158" spans="4:9" x14ac:dyDescent="0.2">
      <c r="H158" s="46"/>
      <c r="I158" s="46"/>
    </row>
    <row r="159" spans="4:9" x14ac:dyDescent="0.2">
      <c r="H159" s="46"/>
      <c r="I159" s="46"/>
    </row>
    <row r="160" spans="4:9" x14ac:dyDescent="0.2">
      <c r="H160" s="46"/>
      <c r="I160" s="46"/>
    </row>
  </sheetData>
  <mergeCells count="3">
    <mergeCell ref="C42:O42"/>
    <mergeCell ref="C43:O43"/>
    <mergeCell ref="A1:H1"/>
  </mergeCells>
  <pageMargins left="0.78740157499999996" right="0.78740157499999996" top="0.984251969" bottom="0.984251969" header="0.4921259845" footer="0.4921259845"/>
  <pageSetup paperSize="9" scale="71" orientation="landscape" horizontalDpi="0" verticalDpi="0"/>
  <headerFooter alignWithMargins="0">
    <oddFooter>&amp;L&amp;G</oddFooter>
  </headerFooter>
  <drawing r:id="rId1"/>
  <legacy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35C5EB-530C-684F-A9FD-E61A82D2904A}">
  <sheetPr codeName="Tabelle7">
    <tabColor rgb="FFFEF445"/>
  </sheetPr>
  <dimension ref="B31:O64"/>
  <sheetViews>
    <sheetView showGridLines="0" zoomScaleNormal="100" workbookViewId="0">
      <selection activeCell="J28" sqref="J28"/>
    </sheetView>
  </sheetViews>
  <sheetFormatPr baseColWidth="10" defaultColWidth="11" defaultRowHeight="14" x14ac:dyDescent="0.15"/>
  <cols>
    <col min="3" max="3" width="22.1640625" customWidth="1"/>
    <col min="5" max="5" width="21" customWidth="1"/>
    <col min="7" max="7" width="16.5" customWidth="1"/>
    <col min="8" max="8" width="14.1640625" customWidth="1"/>
    <col min="9" max="9" width="16.6640625" customWidth="1"/>
    <col min="10" max="10" width="24.1640625" customWidth="1"/>
  </cols>
  <sheetData>
    <row r="31" spans="2:9" ht="66" x14ac:dyDescent="0.15">
      <c r="B31" s="60"/>
      <c r="C31" s="60" t="s">
        <v>21</v>
      </c>
      <c r="D31" s="60" t="s">
        <v>22</v>
      </c>
      <c r="E31" s="60" t="s">
        <v>23</v>
      </c>
      <c r="F31" s="60" t="s">
        <v>33</v>
      </c>
      <c r="G31" s="60" t="s">
        <v>169</v>
      </c>
      <c r="H31" s="60" t="s">
        <v>122</v>
      </c>
      <c r="I31" s="60" t="s">
        <v>34</v>
      </c>
    </row>
    <row r="32" spans="2:9" ht="15" x14ac:dyDescent="0.15">
      <c r="C32" s="33" t="s">
        <v>0</v>
      </c>
      <c r="D32" s="33" t="s">
        <v>24</v>
      </c>
      <c r="E32" s="33" t="s">
        <v>15</v>
      </c>
      <c r="F32" s="34"/>
      <c r="G32" s="35"/>
      <c r="H32" s="35"/>
      <c r="I32" s="36"/>
    </row>
    <row r="33" spans="2:15" ht="15" x14ac:dyDescent="0.15">
      <c r="C33" s="33" t="s">
        <v>1</v>
      </c>
      <c r="D33" s="33" t="s">
        <v>26</v>
      </c>
      <c r="E33" s="33" t="s">
        <v>15</v>
      </c>
      <c r="F33" s="34"/>
      <c r="G33" s="35"/>
      <c r="H33" s="35"/>
      <c r="I33" s="36"/>
    </row>
    <row r="34" spans="2:15" ht="15" x14ac:dyDescent="0.15">
      <c r="C34" s="37" t="s">
        <v>38</v>
      </c>
      <c r="D34" s="33" t="s">
        <v>26</v>
      </c>
      <c r="E34" s="33" t="s">
        <v>0</v>
      </c>
      <c r="F34" s="34"/>
      <c r="G34" s="35"/>
      <c r="H34" s="35"/>
      <c r="I34" s="36"/>
    </row>
    <row r="35" spans="2:15" ht="15" x14ac:dyDescent="0.15">
      <c r="C35" s="37" t="s">
        <v>38</v>
      </c>
      <c r="D35" s="33" t="s">
        <v>26</v>
      </c>
      <c r="E35" s="33" t="s">
        <v>3</v>
      </c>
      <c r="F35" s="34"/>
      <c r="G35" s="35"/>
      <c r="H35" s="35"/>
      <c r="I35" s="36"/>
    </row>
    <row r="36" spans="2:15" ht="15" x14ac:dyDescent="0.15">
      <c r="C36" s="33" t="s">
        <v>2</v>
      </c>
      <c r="D36" s="33" t="s">
        <v>27</v>
      </c>
      <c r="E36" s="33" t="s">
        <v>1</v>
      </c>
      <c r="F36" s="34"/>
      <c r="G36" s="35"/>
      <c r="H36" s="35"/>
      <c r="I36" s="36"/>
    </row>
    <row r="37" spans="2:15" ht="64" x14ac:dyDescent="0.2">
      <c r="C37" s="33" t="s">
        <v>3</v>
      </c>
      <c r="D37" s="33" t="s">
        <v>27</v>
      </c>
      <c r="E37" s="33" t="s">
        <v>4</v>
      </c>
      <c r="F37" s="34" t="s">
        <v>35</v>
      </c>
      <c r="G37" s="35" t="s">
        <v>0</v>
      </c>
      <c r="H37" s="42" t="s">
        <v>119</v>
      </c>
      <c r="I37" s="36" t="s">
        <v>36</v>
      </c>
    </row>
    <row r="38" spans="2:15" ht="15" x14ac:dyDescent="0.15">
      <c r="C38" s="33" t="s">
        <v>4</v>
      </c>
      <c r="D38" s="33" t="s">
        <v>29</v>
      </c>
      <c r="E38" s="33" t="s">
        <v>17</v>
      </c>
      <c r="F38" s="34"/>
      <c r="G38" s="35"/>
      <c r="H38" s="35"/>
      <c r="I38" s="36"/>
    </row>
    <row r="39" spans="2:15" ht="15" x14ac:dyDescent="0.15">
      <c r="C39" s="33" t="s">
        <v>15</v>
      </c>
      <c r="D39" s="33" t="s">
        <v>30</v>
      </c>
      <c r="E39" s="33" t="s">
        <v>17</v>
      </c>
      <c r="F39" s="34"/>
      <c r="G39" s="35"/>
      <c r="H39" s="35"/>
      <c r="I39" s="36"/>
    </row>
    <row r="40" spans="2:15" ht="15" x14ac:dyDescent="0.15">
      <c r="C40" s="33" t="s">
        <v>17</v>
      </c>
      <c r="D40" s="33" t="s">
        <v>32</v>
      </c>
      <c r="E40" s="33" t="s">
        <v>1</v>
      </c>
      <c r="F40" s="34"/>
      <c r="G40" s="35"/>
      <c r="H40" s="35"/>
      <c r="I40" s="36"/>
    </row>
    <row r="41" spans="2:15" ht="15" x14ac:dyDescent="0.15">
      <c r="C41" s="37" t="s">
        <v>38</v>
      </c>
      <c r="D41" s="33" t="s">
        <v>32</v>
      </c>
      <c r="E41" s="33" t="s">
        <v>2</v>
      </c>
      <c r="F41" s="34"/>
      <c r="G41" s="35"/>
      <c r="H41" s="35"/>
      <c r="I41" s="36"/>
    </row>
    <row r="42" spans="2:15" ht="15" x14ac:dyDescent="0.15">
      <c r="C42" s="33"/>
      <c r="D42" s="33"/>
      <c r="E42" s="33"/>
      <c r="F42" s="34"/>
      <c r="G42" s="35"/>
      <c r="H42" s="35"/>
      <c r="I42" s="36"/>
    </row>
    <row r="43" spans="2:15" ht="15" x14ac:dyDescent="0.15">
      <c r="C43" s="33"/>
      <c r="D43" s="33"/>
      <c r="E43" s="33"/>
      <c r="F43" s="34"/>
      <c r="G43" s="34"/>
      <c r="H43" s="35"/>
      <c r="I43" s="35"/>
      <c r="J43" s="36"/>
    </row>
    <row r="44" spans="2:15" ht="15" x14ac:dyDescent="0.15">
      <c r="C44" s="33"/>
      <c r="D44" s="33"/>
      <c r="E44" s="33"/>
      <c r="F44" s="34"/>
      <c r="G44" s="34"/>
      <c r="H44" s="35"/>
      <c r="I44" s="35"/>
      <c r="J44" s="36"/>
    </row>
    <row r="45" spans="2:15" ht="19" customHeight="1" x14ac:dyDescent="0.15"/>
    <row r="46" spans="2:15" s="38" customFormat="1" ht="21" x14ac:dyDescent="0.15">
      <c r="B46" s="249" t="s">
        <v>48</v>
      </c>
      <c r="C46" s="249"/>
      <c r="D46" s="249"/>
      <c r="E46" s="249"/>
      <c r="F46" s="249"/>
      <c r="G46" s="249"/>
      <c r="H46" s="249"/>
      <c r="I46" s="249"/>
      <c r="J46"/>
      <c r="K46"/>
      <c r="L46"/>
      <c r="M46"/>
      <c r="N46"/>
      <c r="O46"/>
    </row>
    <row r="47" spans="2:15" s="38" customFormat="1" ht="15" x14ac:dyDescent="0.2">
      <c r="B47" s="42" t="s">
        <v>167</v>
      </c>
      <c r="C47" s="248" t="s">
        <v>170</v>
      </c>
      <c r="D47" s="248"/>
      <c r="E47" s="248"/>
      <c r="F47" s="248"/>
      <c r="G47" s="248"/>
      <c r="H47" s="248"/>
      <c r="I47" s="248"/>
      <c r="J47" s="42"/>
      <c r="K47" s="42"/>
      <c r="L47" s="42"/>
      <c r="M47" s="42"/>
      <c r="N47" s="42"/>
      <c r="O47" s="42"/>
    </row>
    <row r="48" spans="2:15" s="38" customFormat="1" ht="15" x14ac:dyDescent="0.2">
      <c r="B48" s="42" t="s">
        <v>168</v>
      </c>
      <c r="C48" s="248" t="s">
        <v>171</v>
      </c>
      <c r="D48" s="248"/>
      <c r="E48" s="248"/>
      <c r="F48" s="248"/>
      <c r="G48" s="248"/>
      <c r="H48" s="248"/>
      <c r="I48" s="248"/>
      <c r="J48" s="42"/>
      <c r="K48" s="42"/>
      <c r="L48" s="42"/>
      <c r="M48" s="42"/>
      <c r="N48" s="42"/>
      <c r="O48" s="42"/>
    </row>
    <row r="49" spans="2:15" s="38" customFormat="1" ht="15" x14ac:dyDescent="0.2">
      <c r="B49" s="42" t="s">
        <v>168</v>
      </c>
      <c r="C49" s="248" t="s">
        <v>92</v>
      </c>
      <c r="D49" s="248"/>
      <c r="E49" s="248"/>
      <c r="F49" s="248"/>
      <c r="G49" s="248"/>
      <c r="H49" s="248"/>
      <c r="I49" s="248"/>
      <c r="J49" s="42"/>
      <c r="K49" s="42"/>
      <c r="L49" s="42"/>
      <c r="M49" s="42"/>
      <c r="N49" s="42"/>
      <c r="O49" s="42"/>
    </row>
    <row r="50" spans="2:15" s="38" customFormat="1" ht="15" x14ac:dyDescent="0.2">
      <c r="B50"/>
      <c r="C50" s="248" t="s">
        <v>92</v>
      </c>
      <c r="D50" s="248"/>
      <c r="E50" s="248"/>
      <c r="F50" s="248"/>
      <c r="G50" s="248"/>
      <c r="H50" s="248"/>
      <c r="I50" s="248"/>
      <c r="J50" s="42"/>
      <c r="K50" s="42"/>
      <c r="L50" s="42"/>
      <c r="M50" s="42"/>
      <c r="N50" s="42"/>
      <c r="O50" s="42"/>
    </row>
    <row r="51" spans="2:15" ht="15" x14ac:dyDescent="0.2">
      <c r="C51" s="248"/>
      <c r="D51" s="248"/>
      <c r="E51" s="248"/>
      <c r="F51" s="248"/>
      <c r="G51" s="248"/>
      <c r="H51" s="248"/>
      <c r="I51" s="248"/>
    </row>
    <row r="52" spans="2:15" ht="15" x14ac:dyDescent="0.2">
      <c r="C52" s="248"/>
      <c r="D52" s="248"/>
      <c r="E52" s="248"/>
      <c r="F52" s="248"/>
      <c r="G52" s="248"/>
      <c r="H52" s="248"/>
      <c r="I52" s="248"/>
    </row>
    <row r="53" spans="2:15" ht="15" x14ac:dyDescent="0.2">
      <c r="C53" s="248"/>
      <c r="D53" s="248"/>
      <c r="E53" s="248"/>
      <c r="F53" s="248"/>
      <c r="G53" s="248"/>
      <c r="H53" s="248"/>
      <c r="I53" s="248"/>
    </row>
    <row r="54" spans="2:15" ht="15" x14ac:dyDescent="0.2">
      <c r="C54" s="73"/>
      <c r="D54" s="94"/>
      <c r="E54" s="94"/>
      <c r="F54" s="94"/>
      <c r="G54" s="94"/>
      <c r="H54" s="94"/>
      <c r="I54" s="94"/>
    </row>
    <row r="55" spans="2:15" ht="15" x14ac:dyDescent="0.2">
      <c r="C55" s="248"/>
      <c r="D55" s="248"/>
      <c r="E55" s="248"/>
      <c r="F55" s="248"/>
      <c r="G55" s="248"/>
      <c r="H55" s="248"/>
      <c r="I55" s="248"/>
    </row>
    <row r="56" spans="2:15" ht="15" x14ac:dyDescent="0.2">
      <c r="C56" s="248"/>
      <c r="D56" s="248"/>
      <c r="E56" s="248"/>
      <c r="F56" s="248"/>
      <c r="G56" s="248"/>
      <c r="H56" s="248"/>
      <c r="I56" s="248"/>
    </row>
    <row r="57" spans="2:15" ht="15" x14ac:dyDescent="0.2">
      <c r="C57" s="73"/>
      <c r="D57" s="94"/>
      <c r="E57" s="94"/>
      <c r="F57" s="94"/>
      <c r="G57" s="94"/>
      <c r="H57" s="94"/>
      <c r="I57" s="94"/>
    </row>
    <row r="58" spans="2:15" ht="15" x14ac:dyDescent="0.2">
      <c r="C58" s="248"/>
      <c r="D58" s="248"/>
      <c r="E58" s="248"/>
      <c r="F58" s="248"/>
      <c r="G58" s="248"/>
      <c r="H58" s="248"/>
      <c r="I58" s="248"/>
    </row>
    <row r="59" spans="2:15" ht="15" x14ac:dyDescent="0.2">
      <c r="C59" s="73"/>
      <c r="D59" s="94"/>
      <c r="E59" s="94"/>
      <c r="F59" s="94"/>
      <c r="G59" s="94"/>
      <c r="H59" s="94"/>
      <c r="I59" s="94"/>
    </row>
    <row r="60" spans="2:15" ht="15" x14ac:dyDescent="0.2">
      <c r="C60" s="248"/>
      <c r="D60" s="248"/>
      <c r="E60" s="248"/>
      <c r="F60" s="248"/>
      <c r="G60" s="248"/>
      <c r="H60" s="248"/>
      <c r="I60" s="248"/>
    </row>
    <row r="61" spans="2:15" ht="15" x14ac:dyDescent="0.2">
      <c r="C61" s="248"/>
      <c r="D61" s="248"/>
      <c r="E61" s="248"/>
      <c r="F61" s="248"/>
      <c r="G61" s="248"/>
      <c r="H61" s="248"/>
      <c r="I61" s="248"/>
    </row>
    <row r="62" spans="2:15" ht="15" x14ac:dyDescent="0.2">
      <c r="C62" s="73"/>
      <c r="D62" s="94"/>
      <c r="E62" s="94"/>
      <c r="F62" s="94"/>
      <c r="G62" s="94"/>
      <c r="H62" s="94"/>
      <c r="I62" s="94"/>
    </row>
    <row r="63" spans="2:15" ht="15" x14ac:dyDescent="0.2">
      <c r="C63" s="248"/>
      <c r="D63" s="248"/>
      <c r="E63" s="248"/>
      <c r="F63" s="248"/>
      <c r="G63" s="248"/>
      <c r="H63" s="248"/>
      <c r="I63" s="248"/>
    </row>
    <row r="64" spans="2:15" ht="15" x14ac:dyDescent="0.2">
      <c r="C64" s="73"/>
      <c r="D64" s="94"/>
      <c r="E64" s="94"/>
      <c r="F64" s="94"/>
      <c r="G64" s="94"/>
      <c r="H64" s="94"/>
      <c r="I64" s="94"/>
    </row>
  </sheetData>
  <mergeCells count="14">
    <mergeCell ref="B46:I46"/>
    <mergeCell ref="C47:I47"/>
    <mergeCell ref="C48:I48"/>
    <mergeCell ref="C49:I49"/>
    <mergeCell ref="C50:I50"/>
    <mergeCell ref="C60:I60"/>
    <mergeCell ref="C61:I61"/>
    <mergeCell ref="C63:I63"/>
    <mergeCell ref="C52:I52"/>
    <mergeCell ref="C51:I51"/>
    <mergeCell ref="C53:I53"/>
    <mergeCell ref="C55:I55"/>
    <mergeCell ref="C56:I56"/>
    <mergeCell ref="C58:I58"/>
  </mergeCells>
  <phoneticPr fontId="1" type="noConversion"/>
  <pageMargins left="0.78740157499999996" right="0.78740157499999996" top="0.984251969" bottom="0.984251969" header="0.4921259845" footer="0.4921259845"/>
  <pageSetup paperSize="9" scale="71" orientation="landscape"/>
  <headerFooter alignWithMargins="0">
    <oddFooter>&amp;L&amp;G</oddFooter>
  </headerFooter>
  <drawing r:id="rId1"/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16F833-CDA5-534D-9082-6C903CD00974}">
  <sheetPr>
    <tabColor rgb="FF12CDD4"/>
  </sheetPr>
  <dimension ref="A1:AK161"/>
  <sheetViews>
    <sheetView zoomScaleNormal="100" workbookViewId="0">
      <selection activeCell="AL6" sqref="AL6"/>
    </sheetView>
  </sheetViews>
  <sheetFormatPr baseColWidth="10" defaultRowHeight="16" x14ac:dyDescent="0.2"/>
  <cols>
    <col min="1" max="1" width="17.1640625" style="42" customWidth="1"/>
    <col min="2" max="2" width="10.83203125" style="42"/>
    <col min="3" max="36" width="3" style="224" customWidth="1"/>
    <col min="37" max="37" width="10.83203125" style="224"/>
    <col min="38" max="16384" width="10.83203125" style="42"/>
  </cols>
  <sheetData>
    <row r="1" spans="1:33" x14ac:dyDescent="0.2">
      <c r="A1" s="46"/>
    </row>
    <row r="2" spans="1:33" ht="17" thickBot="1" x14ac:dyDescent="0.25">
      <c r="A2" s="46" t="s">
        <v>359</v>
      </c>
      <c r="C2" s="231" t="s">
        <v>359</v>
      </c>
      <c r="D2" s="231"/>
      <c r="E2" s="231"/>
      <c r="F2" s="231"/>
      <c r="G2" s="231"/>
      <c r="H2" s="231"/>
      <c r="I2" s="231"/>
      <c r="J2" s="231"/>
      <c r="K2" s="231"/>
      <c r="L2" s="231"/>
      <c r="M2" s="231"/>
      <c r="N2" s="231"/>
      <c r="O2" s="231"/>
      <c r="P2" s="231"/>
      <c r="R2" s="231" t="s">
        <v>360</v>
      </c>
      <c r="S2" s="231"/>
      <c r="T2" s="231"/>
      <c r="U2" s="231"/>
      <c r="V2" s="231"/>
      <c r="W2" s="231"/>
      <c r="X2" s="231"/>
      <c r="Y2" s="231"/>
      <c r="Z2" s="231"/>
      <c r="AB2" s="235" t="s">
        <v>66</v>
      </c>
      <c r="AC2" s="235"/>
      <c r="AD2" s="235"/>
      <c r="AE2" s="235"/>
      <c r="AF2" s="235"/>
    </row>
    <row r="3" spans="1:33" ht="33" customHeight="1" thickBot="1" x14ac:dyDescent="0.25">
      <c r="A3" s="46"/>
      <c r="C3" s="232" t="s">
        <v>363</v>
      </c>
      <c r="D3" s="233"/>
      <c r="E3" s="233"/>
      <c r="F3" s="233"/>
      <c r="G3" s="233"/>
      <c r="H3" s="233"/>
      <c r="I3" s="233"/>
      <c r="J3" s="233"/>
      <c r="K3" s="233"/>
      <c r="L3" s="233"/>
      <c r="M3" s="233"/>
      <c r="N3" s="233"/>
      <c r="O3" s="233"/>
      <c r="P3" s="234"/>
      <c r="Q3" s="44"/>
      <c r="R3" s="232" t="s">
        <v>364</v>
      </c>
      <c r="S3" s="233"/>
      <c r="T3" s="233"/>
      <c r="U3" s="233"/>
      <c r="V3" s="233"/>
      <c r="W3" s="233"/>
      <c r="X3" s="233"/>
      <c r="Y3" s="233"/>
      <c r="Z3" s="234"/>
      <c r="AA3" s="44"/>
      <c r="AB3" s="232">
        <v>20250601</v>
      </c>
      <c r="AC3" s="233"/>
      <c r="AD3" s="233"/>
      <c r="AE3" s="233"/>
      <c r="AF3" s="234"/>
    </row>
    <row r="4" spans="1:33" ht="8" customHeight="1" x14ac:dyDescent="0.2">
      <c r="A4" s="46"/>
    </row>
    <row r="5" spans="1:33" ht="17" thickBot="1" x14ac:dyDescent="0.25">
      <c r="A5" s="46" t="s">
        <v>361</v>
      </c>
      <c r="C5" s="241" t="s">
        <v>361</v>
      </c>
      <c r="D5" s="241"/>
      <c r="E5" s="241"/>
      <c r="F5" s="241"/>
      <c r="G5" s="241"/>
      <c r="H5" s="241"/>
      <c r="I5" s="241"/>
      <c r="J5" s="241"/>
      <c r="L5" s="241" t="s">
        <v>365</v>
      </c>
      <c r="M5" s="241"/>
      <c r="N5" s="241"/>
      <c r="O5" s="241"/>
      <c r="P5" s="241"/>
      <c r="Q5" s="241"/>
      <c r="R5" s="241"/>
      <c r="S5" s="241"/>
      <c r="T5" s="241"/>
      <c r="U5" s="241"/>
      <c r="V5" s="241"/>
      <c r="W5" s="241"/>
      <c r="X5" s="241"/>
      <c r="Y5" s="241"/>
      <c r="Z5" s="241"/>
      <c r="AA5" s="241"/>
      <c r="AB5" s="241"/>
      <c r="AC5" s="241"/>
      <c r="AD5" s="241"/>
      <c r="AE5" s="241"/>
      <c r="AF5" s="241"/>
      <c r="AG5" s="241"/>
    </row>
    <row r="6" spans="1:33" ht="196" customHeight="1" thickBot="1" x14ac:dyDescent="0.25">
      <c r="A6" s="46"/>
      <c r="C6" s="238"/>
      <c r="D6" s="239"/>
      <c r="E6" s="239"/>
      <c r="F6" s="239"/>
      <c r="G6" s="239"/>
      <c r="H6" s="239"/>
      <c r="I6" s="239"/>
      <c r="J6" s="240"/>
      <c r="L6" s="238"/>
      <c r="M6" s="239"/>
      <c r="N6" s="239"/>
      <c r="O6" s="239"/>
      <c r="P6" s="239"/>
      <c r="Q6" s="239"/>
      <c r="R6" s="239"/>
      <c r="S6" s="239"/>
      <c r="T6" s="239"/>
      <c r="U6" s="239"/>
      <c r="V6" s="239"/>
      <c r="W6" s="239"/>
      <c r="X6" s="239"/>
      <c r="Y6" s="239"/>
      <c r="Z6" s="239"/>
      <c r="AA6" s="239"/>
      <c r="AB6" s="239"/>
      <c r="AC6" s="239"/>
      <c r="AD6" s="239"/>
      <c r="AE6" s="239"/>
      <c r="AF6" s="239"/>
      <c r="AG6" s="240"/>
    </row>
    <row r="7" spans="1:33" x14ac:dyDescent="0.2">
      <c r="A7" s="46"/>
    </row>
    <row r="8" spans="1:33" ht="17" thickBot="1" x14ac:dyDescent="0.25">
      <c r="A8" s="46" t="s">
        <v>362</v>
      </c>
      <c r="C8" s="236" t="s">
        <v>362</v>
      </c>
      <c r="D8" s="236"/>
      <c r="E8" s="236"/>
      <c r="F8" s="236"/>
      <c r="G8" s="236"/>
      <c r="H8" s="236"/>
      <c r="I8" s="236"/>
      <c r="J8" s="236"/>
      <c r="K8" s="236"/>
      <c r="L8" s="236"/>
      <c r="M8" s="236"/>
      <c r="N8" s="236"/>
      <c r="O8" s="236"/>
      <c r="P8" s="236"/>
      <c r="Q8" s="236"/>
      <c r="S8" s="237" t="s">
        <v>366</v>
      </c>
      <c r="T8" s="237"/>
      <c r="U8" s="237"/>
      <c r="V8" s="237"/>
      <c r="W8" s="237"/>
      <c r="X8" s="237"/>
      <c r="Y8" s="237"/>
      <c r="Z8" s="237"/>
      <c r="AA8" s="237"/>
      <c r="AB8" s="237"/>
      <c r="AC8" s="237"/>
      <c r="AD8" s="237"/>
      <c r="AE8" s="237"/>
      <c r="AF8" s="237"/>
      <c r="AG8" s="237"/>
    </row>
    <row r="9" spans="1:33" ht="87" customHeight="1" thickBot="1" x14ac:dyDescent="0.25">
      <c r="A9" s="46"/>
      <c r="C9" s="238"/>
      <c r="D9" s="239"/>
      <c r="E9" s="239"/>
      <c r="F9" s="239"/>
      <c r="G9" s="239"/>
      <c r="H9" s="239"/>
      <c r="I9" s="239"/>
      <c r="J9" s="239"/>
      <c r="K9" s="239"/>
      <c r="L9" s="239"/>
      <c r="M9" s="239"/>
      <c r="N9" s="239"/>
      <c r="O9" s="239"/>
      <c r="P9" s="239"/>
      <c r="Q9" s="240"/>
      <c r="S9" s="238"/>
      <c r="T9" s="239"/>
      <c r="U9" s="239"/>
      <c r="V9" s="239"/>
      <c r="W9" s="239"/>
      <c r="X9" s="239"/>
      <c r="Y9" s="239"/>
      <c r="Z9" s="239"/>
      <c r="AA9" s="239"/>
      <c r="AB9" s="239"/>
      <c r="AC9" s="239"/>
      <c r="AD9" s="239"/>
      <c r="AE9" s="239"/>
      <c r="AF9" s="239"/>
      <c r="AG9" s="240"/>
    </row>
    <row r="10" spans="1:33" x14ac:dyDescent="0.2">
      <c r="A10" s="46"/>
    </row>
    <row r="11" spans="1:33" x14ac:dyDescent="0.2">
      <c r="A11" s="46"/>
    </row>
    <row r="12" spans="1:33" x14ac:dyDescent="0.2">
      <c r="A12" s="46"/>
    </row>
    <row r="13" spans="1:33" x14ac:dyDescent="0.2">
      <c r="A13" s="46"/>
    </row>
    <row r="14" spans="1:33" x14ac:dyDescent="0.2">
      <c r="A14" s="46"/>
    </row>
    <row r="15" spans="1:33" x14ac:dyDescent="0.2">
      <c r="A15" s="46"/>
    </row>
    <row r="16" spans="1:33" x14ac:dyDescent="0.2">
      <c r="A16" s="46"/>
    </row>
    <row r="17" spans="1:1" x14ac:dyDescent="0.2">
      <c r="A17" s="46"/>
    </row>
    <row r="18" spans="1:1" x14ac:dyDescent="0.2">
      <c r="A18" s="46"/>
    </row>
    <row r="19" spans="1:1" x14ac:dyDescent="0.2">
      <c r="A19" s="46"/>
    </row>
    <row r="20" spans="1:1" x14ac:dyDescent="0.2">
      <c r="A20" s="46"/>
    </row>
    <row r="21" spans="1:1" x14ac:dyDescent="0.2">
      <c r="A21" s="46"/>
    </row>
    <row r="22" spans="1:1" x14ac:dyDescent="0.2">
      <c r="A22" s="46"/>
    </row>
    <row r="23" spans="1:1" x14ac:dyDescent="0.2">
      <c r="A23" s="46"/>
    </row>
    <row r="24" spans="1:1" x14ac:dyDescent="0.2">
      <c r="A24" s="46"/>
    </row>
    <row r="25" spans="1:1" x14ac:dyDescent="0.2">
      <c r="A25" s="46"/>
    </row>
    <row r="26" spans="1:1" x14ac:dyDescent="0.2">
      <c r="A26" s="46"/>
    </row>
    <row r="27" spans="1:1" x14ac:dyDescent="0.2">
      <c r="A27" s="46"/>
    </row>
    <row r="28" spans="1:1" x14ac:dyDescent="0.2">
      <c r="A28" s="46"/>
    </row>
    <row r="29" spans="1:1" x14ac:dyDescent="0.2">
      <c r="A29" s="46"/>
    </row>
    <row r="30" spans="1:1" x14ac:dyDescent="0.2">
      <c r="A30" s="46"/>
    </row>
    <row r="31" spans="1:1" x14ac:dyDescent="0.2">
      <c r="A31" s="46"/>
    </row>
    <row r="32" spans="1:1" x14ac:dyDescent="0.2">
      <c r="A32" s="46"/>
    </row>
    <row r="33" spans="1:1" x14ac:dyDescent="0.2">
      <c r="A33" s="46"/>
    </row>
    <row r="34" spans="1:1" x14ac:dyDescent="0.2">
      <c r="A34" s="46"/>
    </row>
    <row r="35" spans="1:1" x14ac:dyDescent="0.2">
      <c r="A35" s="46"/>
    </row>
    <row r="36" spans="1:1" x14ac:dyDescent="0.2">
      <c r="A36" s="46"/>
    </row>
    <row r="37" spans="1:1" x14ac:dyDescent="0.2">
      <c r="A37" s="46"/>
    </row>
    <row r="38" spans="1:1" x14ac:dyDescent="0.2">
      <c r="A38" s="46"/>
    </row>
    <row r="39" spans="1:1" x14ac:dyDescent="0.2">
      <c r="A39" s="46"/>
    </row>
    <row r="40" spans="1:1" x14ac:dyDescent="0.2">
      <c r="A40" s="46"/>
    </row>
    <row r="41" spans="1:1" x14ac:dyDescent="0.2">
      <c r="A41" s="46"/>
    </row>
    <row r="42" spans="1:1" x14ac:dyDescent="0.2">
      <c r="A42" s="46"/>
    </row>
    <row r="43" spans="1:1" x14ac:dyDescent="0.2">
      <c r="A43" s="46"/>
    </row>
    <row r="44" spans="1:1" x14ac:dyDescent="0.2">
      <c r="A44" s="46"/>
    </row>
    <row r="45" spans="1:1" x14ac:dyDescent="0.2">
      <c r="A45" s="46"/>
    </row>
    <row r="46" spans="1:1" x14ac:dyDescent="0.2">
      <c r="A46" s="46"/>
    </row>
    <row r="47" spans="1:1" x14ac:dyDescent="0.2">
      <c r="A47" s="46"/>
    </row>
    <row r="48" spans="1:1" x14ac:dyDescent="0.2">
      <c r="A48" s="46"/>
    </row>
    <row r="49" spans="1:1" x14ac:dyDescent="0.2">
      <c r="A49" s="46"/>
    </row>
    <row r="50" spans="1:1" x14ac:dyDescent="0.2">
      <c r="A50" s="46"/>
    </row>
    <row r="51" spans="1:1" x14ac:dyDescent="0.2">
      <c r="A51" s="46"/>
    </row>
    <row r="52" spans="1:1" x14ac:dyDescent="0.2">
      <c r="A52" s="46"/>
    </row>
    <row r="53" spans="1:1" x14ac:dyDescent="0.2">
      <c r="A53" s="46"/>
    </row>
    <row r="54" spans="1:1" x14ac:dyDescent="0.2">
      <c r="A54" s="46"/>
    </row>
    <row r="55" spans="1:1" x14ac:dyDescent="0.2">
      <c r="A55" s="46"/>
    </row>
    <row r="56" spans="1:1" x14ac:dyDescent="0.2">
      <c r="A56" s="46"/>
    </row>
    <row r="57" spans="1:1" x14ac:dyDescent="0.2">
      <c r="A57" s="46"/>
    </row>
    <row r="58" spans="1:1" x14ac:dyDescent="0.2">
      <c r="A58" s="46"/>
    </row>
    <row r="59" spans="1:1" x14ac:dyDescent="0.2">
      <c r="A59" s="46"/>
    </row>
    <row r="60" spans="1:1" x14ac:dyDescent="0.2">
      <c r="A60" s="46"/>
    </row>
    <row r="61" spans="1:1" x14ac:dyDescent="0.2">
      <c r="A61" s="46"/>
    </row>
    <row r="62" spans="1:1" x14ac:dyDescent="0.2">
      <c r="A62" s="46"/>
    </row>
    <row r="63" spans="1:1" x14ac:dyDescent="0.2">
      <c r="A63" s="46"/>
    </row>
    <row r="64" spans="1:1" x14ac:dyDescent="0.2">
      <c r="A64" s="46"/>
    </row>
    <row r="65" spans="1:1" x14ac:dyDescent="0.2">
      <c r="A65" s="46"/>
    </row>
    <row r="66" spans="1:1" x14ac:dyDescent="0.2">
      <c r="A66" s="46"/>
    </row>
    <row r="67" spans="1:1" x14ac:dyDescent="0.2">
      <c r="A67" s="46"/>
    </row>
    <row r="68" spans="1:1" x14ac:dyDescent="0.2">
      <c r="A68" s="46"/>
    </row>
    <row r="69" spans="1:1" x14ac:dyDescent="0.2">
      <c r="A69" s="46"/>
    </row>
    <row r="70" spans="1:1" x14ac:dyDescent="0.2">
      <c r="A70" s="46"/>
    </row>
    <row r="71" spans="1:1" x14ac:dyDescent="0.2">
      <c r="A71" s="46"/>
    </row>
    <row r="72" spans="1:1" x14ac:dyDescent="0.2">
      <c r="A72" s="46"/>
    </row>
    <row r="73" spans="1:1" x14ac:dyDescent="0.2">
      <c r="A73" s="46"/>
    </row>
    <row r="74" spans="1:1" x14ac:dyDescent="0.2">
      <c r="A74" s="46"/>
    </row>
    <row r="75" spans="1:1" x14ac:dyDescent="0.2">
      <c r="A75" s="46"/>
    </row>
    <row r="76" spans="1:1" x14ac:dyDescent="0.2">
      <c r="A76" s="46"/>
    </row>
    <row r="77" spans="1:1" x14ac:dyDescent="0.2">
      <c r="A77" s="46"/>
    </row>
    <row r="78" spans="1:1" x14ac:dyDescent="0.2">
      <c r="A78" s="46"/>
    </row>
    <row r="79" spans="1:1" x14ac:dyDescent="0.2">
      <c r="A79" s="46"/>
    </row>
    <row r="80" spans="1:1" x14ac:dyDescent="0.2">
      <c r="A80" s="46"/>
    </row>
    <row r="81" spans="1:1" x14ac:dyDescent="0.2">
      <c r="A81" s="46"/>
    </row>
    <row r="82" spans="1:1" x14ac:dyDescent="0.2">
      <c r="A82" s="46"/>
    </row>
    <row r="83" spans="1:1" x14ac:dyDescent="0.2">
      <c r="A83" s="46"/>
    </row>
    <row r="84" spans="1:1" x14ac:dyDescent="0.2">
      <c r="A84" s="46"/>
    </row>
    <row r="85" spans="1:1" x14ac:dyDescent="0.2">
      <c r="A85" s="46"/>
    </row>
    <row r="86" spans="1:1" x14ac:dyDescent="0.2">
      <c r="A86" s="46"/>
    </row>
    <row r="87" spans="1:1" x14ac:dyDescent="0.2">
      <c r="A87" s="46"/>
    </row>
    <row r="88" spans="1:1" x14ac:dyDescent="0.2">
      <c r="A88" s="46"/>
    </row>
    <row r="89" spans="1:1" x14ac:dyDescent="0.2">
      <c r="A89" s="46"/>
    </row>
    <row r="90" spans="1:1" x14ac:dyDescent="0.2">
      <c r="A90" s="46"/>
    </row>
    <row r="91" spans="1:1" x14ac:dyDescent="0.2">
      <c r="A91" s="46"/>
    </row>
    <row r="92" spans="1:1" x14ac:dyDescent="0.2">
      <c r="A92" s="46"/>
    </row>
    <row r="93" spans="1:1" x14ac:dyDescent="0.2">
      <c r="A93" s="46"/>
    </row>
    <row r="94" spans="1:1" x14ac:dyDescent="0.2">
      <c r="A94" s="46"/>
    </row>
    <row r="95" spans="1:1" x14ac:dyDescent="0.2">
      <c r="A95" s="46"/>
    </row>
    <row r="96" spans="1:1" x14ac:dyDescent="0.2">
      <c r="A96" s="46"/>
    </row>
    <row r="97" spans="1:1" x14ac:dyDescent="0.2">
      <c r="A97" s="46"/>
    </row>
    <row r="98" spans="1:1" x14ac:dyDescent="0.2">
      <c r="A98" s="46"/>
    </row>
    <row r="99" spans="1:1" x14ac:dyDescent="0.2">
      <c r="A99" s="46"/>
    </row>
    <row r="100" spans="1:1" x14ac:dyDescent="0.2">
      <c r="A100" s="46"/>
    </row>
    <row r="101" spans="1:1" x14ac:dyDescent="0.2">
      <c r="A101" s="46"/>
    </row>
    <row r="102" spans="1:1" x14ac:dyDescent="0.2">
      <c r="A102" s="46"/>
    </row>
    <row r="103" spans="1:1" x14ac:dyDescent="0.2">
      <c r="A103" s="46"/>
    </row>
    <row r="104" spans="1:1" x14ac:dyDescent="0.2">
      <c r="A104" s="46"/>
    </row>
    <row r="105" spans="1:1" x14ac:dyDescent="0.2">
      <c r="A105" s="46"/>
    </row>
    <row r="106" spans="1:1" x14ac:dyDescent="0.2">
      <c r="A106" s="46"/>
    </row>
    <row r="107" spans="1:1" x14ac:dyDescent="0.2">
      <c r="A107" s="46"/>
    </row>
    <row r="108" spans="1:1" x14ac:dyDescent="0.2">
      <c r="A108" s="46"/>
    </row>
    <row r="109" spans="1:1" x14ac:dyDescent="0.2">
      <c r="A109" s="46"/>
    </row>
    <row r="110" spans="1:1" x14ac:dyDescent="0.2">
      <c r="A110" s="46"/>
    </row>
    <row r="111" spans="1:1" x14ac:dyDescent="0.2">
      <c r="A111" s="46"/>
    </row>
    <row r="112" spans="1:1" x14ac:dyDescent="0.2">
      <c r="A112" s="46"/>
    </row>
    <row r="113" spans="1:1" x14ac:dyDescent="0.2">
      <c r="A113" s="46"/>
    </row>
    <row r="114" spans="1:1" x14ac:dyDescent="0.2">
      <c r="A114" s="46"/>
    </row>
    <row r="115" spans="1:1" x14ac:dyDescent="0.2">
      <c r="A115" s="46"/>
    </row>
    <row r="116" spans="1:1" x14ac:dyDescent="0.2">
      <c r="A116" s="46"/>
    </row>
    <row r="117" spans="1:1" x14ac:dyDescent="0.2">
      <c r="A117" s="46"/>
    </row>
    <row r="118" spans="1:1" x14ac:dyDescent="0.2">
      <c r="A118" s="46"/>
    </row>
    <row r="119" spans="1:1" x14ac:dyDescent="0.2">
      <c r="A119" s="46"/>
    </row>
    <row r="120" spans="1:1" x14ac:dyDescent="0.2">
      <c r="A120" s="46"/>
    </row>
    <row r="121" spans="1:1" x14ac:dyDescent="0.2">
      <c r="A121" s="46"/>
    </row>
    <row r="122" spans="1:1" x14ac:dyDescent="0.2">
      <c r="A122" s="46"/>
    </row>
    <row r="123" spans="1:1" x14ac:dyDescent="0.2">
      <c r="A123" s="46"/>
    </row>
    <row r="124" spans="1:1" x14ac:dyDescent="0.2">
      <c r="A124" s="46"/>
    </row>
    <row r="125" spans="1:1" x14ac:dyDescent="0.2">
      <c r="A125" s="46"/>
    </row>
    <row r="126" spans="1:1" x14ac:dyDescent="0.2">
      <c r="A126" s="46"/>
    </row>
    <row r="127" spans="1:1" x14ac:dyDescent="0.2">
      <c r="A127" s="46"/>
    </row>
    <row r="128" spans="1:1" x14ac:dyDescent="0.2">
      <c r="A128" s="46"/>
    </row>
    <row r="129" spans="1:1" x14ac:dyDescent="0.2">
      <c r="A129" s="46"/>
    </row>
    <row r="130" spans="1:1" x14ac:dyDescent="0.2">
      <c r="A130" s="46"/>
    </row>
    <row r="131" spans="1:1" x14ac:dyDescent="0.2">
      <c r="A131" s="46"/>
    </row>
    <row r="132" spans="1:1" x14ac:dyDescent="0.2">
      <c r="A132" s="46"/>
    </row>
    <row r="133" spans="1:1" x14ac:dyDescent="0.2">
      <c r="A133" s="46"/>
    </row>
    <row r="134" spans="1:1" x14ac:dyDescent="0.2">
      <c r="A134" s="46"/>
    </row>
    <row r="135" spans="1:1" x14ac:dyDescent="0.2">
      <c r="A135" s="46"/>
    </row>
    <row r="136" spans="1:1" x14ac:dyDescent="0.2">
      <c r="A136" s="46"/>
    </row>
    <row r="137" spans="1:1" x14ac:dyDescent="0.2">
      <c r="A137" s="46"/>
    </row>
    <row r="138" spans="1:1" x14ac:dyDescent="0.2">
      <c r="A138" s="46"/>
    </row>
    <row r="139" spans="1:1" x14ac:dyDescent="0.2">
      <c r="A139" s="46"/>
    </row>
    <row r="140" spans="1:1" x14ac:dyDescent="0.2">
      <c r="A140" s="46"/>
    </row>
    <row r="141" spans="1:1" x14ac:dyDescent="0.2">
      <c r="A141" s="46"/>
    </row>
    <row r="142" spans="1:1" x14ac:dyDescent="0.2">
      <c r="A142" s="46"/>
    </row>
    <row r="143" spans="1:1" x14ac:dyDescent="0.2">
      <c r="A143" s="46"/>
    </row>
    <row r="144" spans="1:1" x14ac:dyDescent="0.2">
      <c r="A144" s="46"/>
    </row>
    <row r="145" spans="1:1" x14ac:dyDescent="0.2">
      <c r="A145" s="46"/>
    </row>
    <row r="146" spans="1:1" x14ac:dyDescent="0.2">
      <c r="A146" s="46"/>
    </row>
    <row r="147" spans="1:1" x14ac:dyDescent="0.2">
      <c r="A147" s="46"/>
    </row>
    <row r="148" spans="1:1" x14ac:dyDescent="0.2">
      <c r="A148" s="46"/>
    </row>
    <row r="149" spans="1:1" x14ac:dyDescent="0.2">
      <c r="A149" s="46"/>
    </row>
    <row r="150" spans="1:1" x14ac:dyDescent="0.2">
      <c r="A150" s="46"/>
    </row>
    <row r="151" spans="1:1" x14ac:dyDescent="0.2">
      <c r="A151" s="46"/>
    </row>
    <row r="152" spans="1:1" x14ac:dyDescent="0.2">
      <c r="A152" s="46"/>
    </row>
    <row r="153" spans="1:1" x14ac:dyDescent="0.2">
      <c r="A153" s="46"/>
    </row>
    <row r="154" spans="1:1" x14ac:dyDescent="0.2">
      <c r="A154" s="46"/>
    </row>
    <row r="155" spans="1:1" x14ac:dyDescent="0.2">
      <c r="A155" s="46"/>
    </row>
    <row r="156" spans="1:1" x14ac:dyDescent="0.2">
      <c r="A156" s="46"/>
    </row>
    <row r="157" spans="1:1" x14ac:dyDescent="0.2">
      <c r="A157" s="46"/>
    </row>
    <row r="158" spans="1:1" x14ac:dyDescent="0.2">
      <c r="A158" s="46"/>
    </row>
    <row r="159" spans="1:1" x14ac:dyDescent="0.2">
      <c r="A159" s="46"/>
    </row>
    <row r="160" spans="1:1" x14ac:dyDescent="0.2">
      <c r="A160" s="46"/>
    </row>
    <row r="161" spans="1:1" x14ac:dyDescent="0.2">
      <c r="A161" s="46"/>
    </row>
  </sheetData>
  <mergeCells count="14">
    <mergeCell ref="C8:Q8"/>
    <mergeCell ref="S8:AG8"/>
    <mergeCell ref="C9:Q9"/>
    <mergeCell ref="AB3:AF3"/>
    <mergeCell ref="L6:AG6"/>
    <mergeCell ref="L5:AG5"/>
    <mergeCell ref="S9:AG9"/>
    <mergeCell ref="C5:J5"/>
    <mergeCell ref="C6:J6"/>
    <mergeCell ref="C2:P2"/>
    <mergeCell ref="C3:P3"/>
    <mergeCell ref="R2:Z2"/>
    <mergeCell ref="R3:Z3"/>
    <mergeCell ref="AB2:AF2"/>
  </mergeCells>
  <pageMargins left="0.7" right="0.7" top="0.78740157499999996" bottom="0.78740157499999996" header="0.3" footer="0.3"/>
  <pageSetup paperSize="9" scale="70" orientation="landscape" horizontalDpi="0" verticalDpi="0"/>
  <headerFooter alignWithMargins="0">
    <oddFooter>&amp;L&amp;K262626&amp;G</oddFooter>
  </headerFooter>
  <drawing r:id="rId1"/>
  <legacyDrawingHF r:id="rId2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84A800-2476-2E4F-9CA2-6413BDD21AF7}">
  <sheetPr>
    <tabColor rgb="FFFEF445"/>
  </sheetPr>
  <dimension ref="A1:I88"/>
  <sheetViews>
    <sheetView zoomScale="115" zoomScaleNormal="115" workbookViewId="0">
      <selection activeCell="A2" sqref="A2:H2"/>
    </sheetView>
  </sheetViews>
  <sheetFormatPr baseColWidth="10" defaultRowHeight="14" x14ac:dyDescent="0.15"/>
  <cols>
    <col min="1" max="1" width="13.33203125" style="38" customWidth="1"/>
    <col min="2" max="2" width="41.33203125" style="38" customWidth="1"/>
    <col min="3" max="3" width="10.83203125" style="38"/>
    <col min="4" max="4" width="9" style="38" customWidth="1"/>
    <col min="5" max="5" width="8.1640625" style="38" customWidth="1"/>
    <col min="6" max="6" width="6.83203125" style="38" customWidth="1"/>
    <col min="7" max="7" width="30.5" style="38" customWidth="1"/>
    <col min="8" max="8" width="64" style="38" customWidth="1"/>
    <col min="9" max="16384" width="10.83203125" style="38"/>
  </cols>
  <sheetData>
    <row r="1" spans="1:9" ht="21" x14ac:dyDescent="0.15">
      <c r="A1" s="242" t="s">
        <v>44</v>
      </c>
      <c r="B1" s="242"/>
      <c r="C1" s="242"/>
      <c r="D1" s="242"/>
      <c r="E1" s="242"/>
      <c r="F1" s="242"/>
      <c r="G1" s="242"/>
      <c r="H1" s="243"/>
    </row>
    <row r="2" spans="1:9" ht="66" x14ac:dyDescent="0.15">
      <c r="A2" s="83" t="s">
        <v>166</v>
      </c>
      <c r="B2" s="83" t="s">
        <v>42</v>
      </c>
      <c r="C2" s="83" t="s">
        <v>66</v>
      </c>
      <c r="D2" s="83" t="s">
        <v>65</v>
      </c>
      <c r="E2" s="83" t="s">
        <v>71</v>
      </c>
      <c r="F2" s="83" t="s">
        <v>50</v>
      </c>
      <c r="G2" s="83" t="s">
        <v>68</v>
      </c>
      <c r="H2" s="83" t="s">
        <v>51</v>
      </c>
      <c r="I2" s="38" t="s">
        <v>64</v>
      </c>
    </row>
    <row r="3" spans="1:9" ht="32" x14ac:dyDescent="0.2">
      <c r="A3" s="42" t="str">
        <f>'Trimm-Modell Grafisch'!B47</f>
        <v>ATR1</v>
      </c>
      <c r="B3" s="46" t="str">
        <f>'Trimm-Modell Grafisch'!C47</f>
        <v>Wie kann der Funktionsträger Klebsotff ersetzt werden?</v>
      </c>
      <c r="C3" s="46">
        <v>20250430</v>
      </c>
      <c r="D3" s="46" t="s">
        <v>69</v>
      </c>
      <c r="E3" s="46">
        <v>1410</v>
      </c>
      <c r="F3" s="127" t="s">
        <v>70</v>
      </c>
      <c r="G3" s="42" t="str">
        <f>CONCATENATE(C3,$I$2,E3,$I$2,A3,$I$2,D3,$I$2,F3)</f>
        <v>20250430_1410_ATR1_RA_01</v>
      </c>
      <c r="H3" s="46" t="s">
        <v>86</v>
      </c>
    </row>
    <row r="4" spans="1:9" ht="32" x14ac:dyDescent="0.2">
      <c r="A4" s="42" t="str">
        <f>'Trimm-Modell Grafisch'!B48</f>
        <v>ATR2</v>
      </c>
      <c r="B4" s="46" t="str">
        <f>'Trimm-Modell Grafisch'!C48</f>
        <v>Wie können die Permanentmagnete die Funktion des Klebstoffes erzielen?</v>
      </c>
      <c r="C4" s="46">
        <v>20250507</v>
      </c>
      <c r="D4" s="46" t="s">
        <v>72</v>
      </c>
      <c r="E4" s="46">
        <v>1630</v>
      </c>
      <c r="F4" s="127" t="s">
        <v>73</v>
      </c>
      <c r="G4" s="42" t="str">
        <f t="shared" ref="G4:G15" si="0">CONCATENATE(C4,$I$2,E4,$I$2,A4,$I$2,D4,$I$2,F4)</f>
        <v>20250507_1630_ATR2_CL_02</v>
      </c>
      <c r="H4" s="46" t="s">
        <v>86</v>
      </c>
    </row>
    <row r="5" spans="1:9" ht="16" x14ac:dyDescent="0.2">
      <c r="A5" s="42" t="str">
        <f>'Trimm-Modell Grafisch'!B49</f>
        <v>ATR2</v>
      </c>
      <c r="B5" s="46" t="str">
        <f>'Trimm-Modell Grafisch'!C49</f>
        <v>etc</v>
      </c>
      <c r="C5" s="46">
        <v>20250507</v>
      </c>
      <c r="D5" s="46" t="s">
        <v>85</v>
      </c>
      <c r="E5" s="46">
        <v>1632</v>
      </c>
      <c r="F5" s="127" t="s">
        <v>74</v>
      </c>
      <c r="G5" s="42" t="str">
        <f t="shared" si="0"/>
        <v>20250507_1632_ATR2_CA_03</v>
      </c>
      <c r="H5" s="46" t="s">
        <v>86</v>
      </c>
    </row>
    <row r="6" spans="1:9" ht="16" x14ac:dyDescent="0.2">
      <c r="A6" s="42">
        <f>'Trimm-Modell Grafisch'!B50</f>
        <v>0</v>
      </c>
      <c r="B6" s="46" t="str">
        <f>'Trimm-Modell Grafisch'!C50</f>
        <v>etc</v>
      </c>
      <c r="C6" s="46"/>
      <c r="D6" s="46"/>
      <c r="E6" s="46"/>
      <c r="F6" s="127" t="s">
        <v>75</v>
      </c>
      <c r="G6" s="42" t="str">
        <f t="shared" si="0"/>
        <v>__0__04</v>
      </c>
      <c r="H6" s="46"/>
    </row>
    <row r="7" spans="1:9" ht="16" x14ac:dyDescent="0.2">
      <c r="A7" s="42">
        <f>'Trimm-Modell Grafisch'!B51</f>
        <v>0</v>
      </c>
      <c r="B7" s="46">
        <f>'Trimm-Modell Grafisch'!C51</f>
        <v>0</v>
      </c>
      <c r="C7" s="46"/>
      <c r="D7" s="46"/>
      <c r="E7" s="46"/>
      <c r="F7" s="127" t="s">
        <v>76</v>
      </c>
      <c r="G7" s="42" t="str">
        <f t="shared" si="0"/>
        <v>__0__05</v>
      </c>
      <c r="H7" s="46"/>
    </row>
    <row r="8" spans="1:9" ht="16" x14ac:dyDescent="0.2">
      <c r="A8" s="42"/>
      <c r="B8" s="46"/>
      <c r="C8" s="46"/>
      <c r="D8" s="46"/>
      <c r="E8" s="46"/>
      <c r="F8" s="127" t="s">
        <v>77</v>
      </c>
      <c r="G8" s="42" t="str">
        <f t="shared" si="0"/>
        <v>____06</v>
      </c>
      <c r="H8" s="46"/>
    </row>
    <row r="9" spans="1:9" ht="16" x14ac:dyDescent="0.2">
      <c r="A9" s="42"/>
      <c r="B9" s="46"/>
      <c r="C9" s="46"/>
      <c r="D9" s="46"/>
      <c r="E9" s="46"/>
      <c r="F9" s="127" t="s">
        <v>78</v>
      </c>
      <c r="G9" s="42" t="str">
        <f t="shared" si="0"/>
        <v>____07</v>
      </c>
      <c r="H9" s="46"/>
    </row>
    <row r="10" spans="1:9" ht="16" x14ac:dyDescent="0.2">
      <c r="A10" s="42"/>
      <c r="B10" s="46"/>
      <c r="C10" s="46"/>
      <c r="D10" s="46"/>
      <c r="E10" s="46"/>
      <c r="F10" s="127" t="s">
        <v>79</v>
      </c>
      <c r="G10" s="42" t="str">
        <f t="shared" si="0"/>
        <v>____08</v>
      </c>
      <c r="H10" s="46"/>
    </row>
    <row r="11" spans="1:9" ht="16" x14ac:dyDescent="0.2">
      <c r="A11" s="42"/>
      <c r="B11" s="46"/>
      <c r="C11" s="46"/>
      <c r="D11" s="46"/>
      <c r="E11" s="46"/>
      <c r="F11" s="127" t="s">
        <v>80</v>
      </c>
      <c r="G11" s="42" t="str">
        <f t="shared" si="0"/>
        <v>____09</v>
      </c>
      <c r="H11" s="46"/>
    </row>
    <row r="12" spans="1:9" ht="16" x14ac:dyDescent="0.2">
      <c r="A12" s="42"/>
      <c r="B12" s="46"/>
      <c r="C12" s="46"/>
      <c r="D12" s="46"/>
      <c r="E12" s="46"/>
      <c r="F12" s="127" t="s">
        <v>81</v>
      </c>
      <c r="G12" s="42" t="str">
        <f t="shared" si="0"/>
        <v>____10</v>
      </c>
      <c r="H12" s="46"/>
    </row>
    <row r="13" spans="1:9" ht="16" x14ac:dyDescent="0.2">
      <c r="A13" s="42"/>
      <c r="B13" s="46"/>
      <c r="C13" s="46"/>
      <c r="D13" s="46"/>
      <c r="E13" s="46"/>
      <c r="F13" s="127" t="s">
        <v>82</v>
      </c>
      <c r="G13" s="42" t="str">
        <f t="shared" si="0"/>
        <v>____11</v>
      </c>
      <c r="H13" s="46"/>
    </row>
    <row r="14" spans="1:9" ht="16" x14ac:dyDescent="0.2">
      <c r="A14" s="42"/>
      <c r="B14" s="46"/>
      <c r="C14" s="46"/>
      <c r="D14" s="46"/>
      <c r="E14" s="46"/>
      <c r="F14" s="127" t="s">
        <v>83</v>
      </c>
      <c r="G14" s="42" t="str">
        <f t="shared" si="0"/>
        <v>____12</v>
      </c>
      <c r="H14" s="46"/>
    </row>
    <row r="15" spans="1:9" ht="15" x14ac:dyDescent="0.2">
      <c r="A15" s="42"/>
      <c r="B15" s="46"/>
      <c r="C15" s="46"/>
      <c r="D15" s="46"/>
      <c r="E15" s="46"/>
      <c r="F15" s="127"/>
      <c r="G15" s="42" t="str">
        <f t="shared" si="0"/>
        <v>____</v>
      </c>
      <c r="H15" s="46"/>
    </row>
    <row r="16" spans="1:9" x14ac:dyDescent="0.15">
      <c r="B16" s="130"/>
      <c r="F16" s="225"/>
    </row>
    <row r="17" spans="2:6" x14ac:dyDescent="0.15">
      <c r="B17" s="130"/>
      <c r="F17" s="225"/>
    </row>
    <row r="18" spans="2:6" x14ac:dyDescent="0.15">
      <c r="B18" s="130"/>
      <c r="F18" s="225"/>
    </row>
    <row r="19" spans="2:6" x14ac:dyDescent="0.15">
      <c r="B19" s="130"/>
      <c r="F19" s="225"/>
    </row>
    <row r="20" spans="2:6" x14ac:dyDescent="0.15">
      <c r="B20" s="130"/>
      <c r="F20" s="225"/>
    </row>
    <row r="21" spans="2:6" x14ac:dyDescent="0.15">
      <c r="B21" s="130"/>
      <c r="F21" s="225"/>
    </row>
    <row r="22" spans="2:6" x14ac:dyDescent="0.15">
      <c r="B22" s="130"/>
      <c r="F22" s="225"/>
    </row>
    <row r="23" spans="2:6" x14ac:dyDescent="0.15">
      <c r="B23" s="130"/>
      <c r="F23" s="225"/>
    </row>
    <row r="24" spans="2:6" x14ac:dyDescent="0.15">
      <c r="B24" s="130"/>
      <c r="F24" s="225"/>
    </row>
    <row r="25" spans="2:6" x14ac:dyDescent="0.15">
      <c r="B25" s="130"/>
      <c r="F25" s="225"/>
    </row>
    <row r="26" spans="2:6" x14ac:dyDescent="0.15">
      <c r="B26" s="130"/>
    </row>
    <row r="27" spans="2:6" x14ac:dyDescent="0.15">
      <c r="B27" s="130"/>
    </row>
    <row r="28" spans="2:6" x14ac:dyDescent="0.15">
      <c r="B28" s="130"/>
    </row>
    <row r="29" spans="2:6" x14ac:dyDescent="0.15">
      <c r="B29" s="130"/>
    </row>
    <row r="30" spans="2:6" x14ac:dyDescent="0.15">
      <c r="B30" s="130"/>
    </row>
    <row r="31" spans="2:6" x14ac:dyDescent="0.15">
      <c r="B31" s="130"/>
    </row>
    <row r="32" spans="2:6" x14ac:dyDescent="0.15">
      <c r="B32" s="130"/>
    </row>
    <row r="33" spans="2:2" x14ac:dyDescent="0.15">
      <c r="B33" s="130"/>
    </row>
    <row r="34" spans="2:2" x14ac:dyDescent="0.15">
      <c r="B34" s="130"/>
    </row>
    <row r="35" spans="2:2" x14ac:dyDescent="0.15">
      <c r="B35" s="130"/>
    </row>
    <row r="36" spans="2:2" x14ac:dyDescent="0.15">
      <c r="B36" s="130"/>
    </row>
    <row r="37" spans="2:2" x14ac:dyDescent="0.15">
      <c r="B37" s="130"/>
    </row>
    <row r="38" spans="2:2" x14ac:dyDescent="0.15">
      <c r="B38" s="130"/>
    </row>
    <row r="39" spans="2:2" x14ac:dyDescent="0.15">
      <c r="B39" s="130"/>
    </row>
    <row r="40" spans="2:2" x14ac:dyDescent="0.15">
      <c r="B40" s="130"/>
    </row>
    <row r="41" spans="2:2" x14ac:dyDescent="0.15">
      <c r="B41" s="130"/>
    </row>
    <row r="42" spans="2:2" x14ac:dyDescent="0.15">
      <c r="B42" s="130"/>
    </row>
    <row r="43" spans="2:2" x14ac:dyDescent="0.15">
      <c r="B43" s="130"/>
    </row>
    <row r="44" spans="2:2" x14ac:dyDescent="0.15">
      <c r="B44" s="130"/>
    </row>
    <row r="45" spans="2:2" x14ac:dyDescent="0.15">
      <c r="B45" s="130"/>
    </row>
    <row r="46" spans="2:2" x14ac:dyDescent="0.15">
      <c r="B46" s="130"/>
    </row>
    <row r="47" spans="2:2" x14ac:dyDescent="0.15">
      <c r="B47" s="130"/>
    </row>
    <row r="48" spans="2:2" x14ac:dyDescent="0.15">
      <c r="B48" s="130"/>
    </row>
    <row r="49" spans="2:9" x14ac:dyDescent="0.15">
      <c r="B49" s="130"/>
    </row>
    <row r="63" spans="2:9" customFormat="1" x14ac:dyDescent="0.15">
      <c r="B63" s="3"/>
      <c r="C63" s="3"/>
      <c r="D63" s="3"/>
      <c r="E63" s="3"/>
      <c r="F63" s="4"/>
      <c r="G63" s="4"/>
      <c r="H63" s="2"/>
      <c r="I63" s="2"/>
    </row>
    <row r="64" spans="2:9" customFormat="1" x14ac:dyDescent="0.15">
      <c r="B64" s="3"/>
      <c r="C64" s="3"/>
      <c r="D64" s="3"/>
      <c r="E64" s="3"/>
      <c r="F64" s="4"/>
      <c r="G64" s="4"/>
      <c r="H64" s="2"/>
      <c r="I64" s="2"/>
    </row>
    <row r="65" spans="2:9" customFormat="1" x14ac:dyDescent="0.15">
      <c r="B65" s="3"/>
      <c r="C65" s="3"/>
      <c r="D65" s="3"/>
      <c r="E65" s="3"/>
      <c r="F65" s="4"/>
      <c r="G65" s="4"/>
      <c r="H65" s="2"/>
      <c r="I65" s="2"/>
    </row>
    <row r="66" spans="2:9" customFormat="1" x14ac:dyDescent="0.15">
      <c r="B66" s="3"/>
      <c r="C66" s="3"/>
      <c r="D66" s="3"/>
      <c r="E66" s="3"/>
      <c r="F66" s="4"/>
      <c r="G66" s="4"/>
      <c r="H66" s="2"/>
      <c r="I66" s="2"/>
    </row>
    <row r="67" spans="2:9" customFormat="1" x14ac:dyDescent="0.15">
      <c r="B67" s="3"/>
      <c r="C67" s="3"/>
      <c r="D67" s="3"/>
      <c r="E67" s="3"/>
      <c r="F67" s="4"/>
      <c r="G67" s="4"/>
      <c r="H67" s="2"/>
      <c r="I67" s="2"/>
    </row>
    <row r="68" spans="2:9" customFormat="1" x14ac:dyDescent="0.15">
      <c r="B68" s="3"/>
      <c r="C68" s="3"/>
      <c r="D68" s="3"/>
      <c r="E68" s="3"/>
      <c r="F68" s="4"/>
      <c r="G68" s="4"/>
      <c r="H68" s="2"/>
      <c r="I68" s="2"/>
    </row>
    <row r="69" spans="2:9" customFormat="1" x14ac:dyDescent="0.15">
      <c r="B69" s="3"/>
      <c r="C69" s="3"/>
      <c r="D69" s="3"/>
      <c r="E69" s="3"/>
      <c r="F69" s="4"/>
      <c r="G69" s="4"/>
      <c r="H69" s="2"/>
      <c r="I69" s="2"/>
    </row>
    <row r="70" spans="2:9" customFormat="1" x14ac:dyDescent="0.15">
      <c r="B70" s="3"/>
      <c r="C70" s="3"/>
      <c r="D70" s="3"/>
      <c r="E70" s="3"/>
      <c r="F70" s="4"/>
      <c r="G70" s="4"/>
      <c r="H70" s="2"/>
      <c r="I70" s="2"/>
    </row>
    <row r="71" spans="2:9" customFormat="1" x14ac:dyDescent="0.15">
      <c r="B71" s="3"/>
      <c r="C71" s="3"/>
      <c r="D71" s="3"/>
      <c r="E71" s="3"/>
      <c r="F71" s="4"/>
      <c r="G71" s="4"/>
      <c r="H71" s="2"/>
      <c r="I71" s="2"/>
    </row>
    <row r="72" spans="2:9" customFormat="1" x14ac:dyDescent="0.15">
      <c r="B72" s="3"/>
      <c r="C72" s="3"/>
      <c r="D72" s="3"/>
      <c r="E72" s="3"/>
      <c r="F72" s="4"/>
      <c r="G72" s="4"/>
      <c r="H72" s="2"/>
      <c r="I72" s="2"/>
    </row>
    <row r="73" spans="2:9" customFormat="1" x14ac:dyDescent="0.15">
      <c r="B73" s="3"/>
      <c r="C73" s="3"/>
      <c r="D73" s="3"/>
      <c r="E73" s="3"/>
      <c r="F73" s="4"/>
      <c r="G73" s="4"/>
      <c r="H73" s="2"/>
      <c r="I73" s="2"/>
    </row>
    <row r="74" spans="2:9" customFormat="1" x14ac:dyDescent="0.15">
      <c r="B74" s="3"/>
      <c r="C74" s="3"/>
      <c r="D74" s="3"/>
      <c r="E74" s="3"/>
      <c r="F74" s="4"/>
      <c r="G74" s="4"/>
      <c r="H74" s="2"/>
      <c r="I74" s="2"/>
    </row>
    <row r="75" spans="2:9" customFormat="1" x14ac:dyDescent="0.15">
      <c r="B75" s="3"/>
      <c r="C75" s="3"/>
      <c r="D75" s="3"/>
      <c r="E75" s="3"/>
      <c r="F75" s="4"/>
      <c r="G75" s="4"/>
      <c r="H75" s="2"/>
      <c r="I75" s="2"/>
    </row>
    <row r="76" spans="2:9" customFormat="1" x14ac:dyDescent="0.15">
      <c r="B76" s="3"/>
      <c r="C76" s="3"/>
      <c r="D76" s="3"/>
      <c r="E76" s="3"/>
      <c r="F76" s="4"/>
      <c r="G76" s="4"/>
      <c r="H76" s="2"/>
      <c r="I76" s="2"/>
    </row>
    <row r="77" spans="2:9" customFormat="1" x14ac:dyDescent="0.15">
      <c r="B77" s="3"/>
      <c r="C77" s="3"/>
      <c r="D77" s="3"/>
      <c r="E77" s="3"/>
      <c r="F77" s="4"/>
      <c r="G77" s="4"/>
      <c r="H77" s="2"/>
      <c r="I77" s="2"/>
    </row>
    <row r="78" spans="2:9" customFormat="1" x14ac:dyDescent="0.15">
      <c r="B78" s="3"/>
      <c r="C78" s="3"/>
      <c r="D78" s="3"/>
      <c r="E78" s="3"/>
      <c r="F78" s="4"/>
      <c r="G78" s="4"/>
      <c r="H78" s="2"/>
      <c r="I78" s="2"/>
    </row>
    <row r="79" spans="2:9" customFormat="1" x14ac:dyDescent="0.15">
      <c r="B79" s="3"/>
      <c r="C79" s="3"/>
      <c r="D79" s="3"/>
      <c r="E79" s="3"/>
      <c r="F79" s="4"/>
      <c r="G79" s="4"/>
      <c r="H79" s="2"/>
      <c r="I79" s="2"/>
    </row>
    <row r="80" spans="2:9" customFormat="1" x14ac:dyDescent="0.15">
      <c r="B80" s="3"/>
      <c r="C80" s="3"/>
      <c r="D80" s="3"/>
      <c r="E80" s="3"/>
      <c r="F80" s="4"/>
      <c r="G80" s="4"/>
      <c r="H80" s="2"/>
      <c r="I80" s="2"/>
    </row>
    <row r="81" spans="2:9" customFormat="1" x14ac:dyDescent="0.15">
      <c r="B81" s="3"/>
      <c r="C81" s="3"/>
      <c r="D81" s="3"/>
      <c r="E81" s="3"/>
      <c r="F81" s="4"/>
      <c r="G81" s="4"/>
      <c r="H81" s="2"/>
      <c r="I81" s="2"/>
    </row>
    <row r="82" spans="2:9" customFormat="1" x14ac:dyDescent="0.15">
      <c r="B82" s="3"/>
      <c r="C82" s="3"/>
      <c r="D82" s="3"/>
      <c r="E82" s="3"/>
      <c r="F82" s="4"/>
      <c r="G82" s="4"/>
      <c r="H82" s="2"/>
      <c r="I82" s="2"/>
    </row>
    <row r="83" spans="2:9" customFormat="1" x14ac:dyDescent="0.15">
      <c r="B83" s="3"/>
      <c r="C83" s="3"/>
      <c r="D83" s="3"/>
      <c r="E83" s="3"/>
      <c r="F83" s="4"/>
      <c r="G83" s="4"/>
      <c r="H83" s="2"/>
      <c r="I83" s="2"/>
    </row>
    <row r="84" spans="2:9" customFormat="1" x14ac:dyDescent="0.15">
      <c r="B84" s="3"/>
      <c r="C84" s="3"/>
      <c r="D84" s="3"/>
      <c r="E84" s="3"/>
      <c r="F84" s="4"/>
      <c r="G84" s="4"/>
      <c r="H84" s="2"/>
      <c r="I84" s="2"/>
    </row>
    <row r="85" spans="2:9" customFormat="1" x14ac:dyDescent="0.15">
      <c r="B85" s="3"/>
      <c r="C85" s="3"/>
      <c r="D85" s="3"/>
      <c r="E85" s="3"/>
      <c r="F85" s="4"/>
      <c r="G85" s="4"/>
      <c r="H85" s="2"/>
      <c r="I85" s="2"/>
    </row>
    <row r="86" spans="2:9" customFormat="1" x14ac:dyDescent="0.15">
      <c r="B86" s="3"/>
      <c r="C86" s="3"/>
      <c r="D86" s="3"/>
      <c r="E86" s="3"/>
      <c r="F86" s="4"/>
      <c r="G86" s="4"/>
      <c r="H86" s="2"/>
      <c r="I86" s="2"/>
    </row>
    <row r="87" spans="2:9" customFormat="1" x14ac:dyDescent="0.15">
      <c r="B87" s="3"/>
      <c r="C87" s="3"/>
      <c r="D87" s="3"/>
      <c r="E87" s="3"/>
      <c r="F87" s="4"/>
      <c r="G87" s="4"/>
      <c r="H87" s="2"/>
      <c r="I87" s="2"/>
    </row>
    <row r="88" spans="2:9" customFormat="1" x14ac:dyDescent="0.15">
      <c r="B88" s="3"/>
      <c r="C88" s="3"/>
      <c r="D88" s="3"/>
      <c r="E88" s="3"/>
      <c r="F88" s="4"/>
      <c r="G88" s="4"/>
      <c r="H88" s="2"/>
      <c r="I88" s="2"/>
    </row>
  </sheetData>
  <mergeCells count="1">
    <mergeCell ref="A1:H1"/>
  </mergeCells>
  <pageMargins left="0.78740157499999996" right="0.78740157499999996" top="0.984251969" bottom="0.984251969" header="0.4921259845" footer="0.4921259845"/>
  <pageSetup paperSize="9" scale="57" orientation="landscape" horizontalDpi="0" verticalDpi="0"/>
  <headerFooter alignWithMargins="0">
    <oddFooter>&amp;L&amp;G</oddFooter>
  </headerFooter>
  <drawing r:id="rId1"/>
  <legacy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BD41E8-3363-8B4D-A413-9D0E63DB2507}">
  <sheetPr>
    <tabColor rgb="FFCEE741"/>
  </sheetPr>
  <dimension ref="A1:G77"/>
  <sheetViews>
    <sheetView zoomScaleNormal="100" workbookViewId="0">
      <selection activeCell="G11" sqref="G11"/>
    </sheetView>
  </sheetViews>
  <sheetFormatPr baseColWidth="10" defaultColWidth="11" defaultRowHeight="15" x14ac:dyDescent="0.15"/>
  <cols>
    <col min="1" max="1" width="11" style="153"/>
    <col min="2" max="2" width="11.6640625" style="153" customWidth="1"/>
    <col min="3" max="4" width="37.5" style="153" customWidth="1"/>
    <col min="5" max="5" width="37.1640625" style="153" customWidth="1"/>
    <col min="6" max="6" width="2" style="153" customWidth="1"/>
    <col min="7" max="7" width="97" style="182" customWidth="1"/>
    <col min="8" max="16384" width="11" style="91"/>
  </cols>
  <sheetData>
    <row r="1" spans="2:5" ht="21" thickBot="1" x14ac:dyDescent="0.2">
      <c r="B1" s="154" t="s">
        <v>284</v>
      </c>
      <c r="C1" s="252" t="s">
        <v>285</v>
      </c>
      <c r="D1" s="252"/>
      <c r="E1" s="253"/>
    </row>
    <row r="2" spans="2:5" ht="20" thickBot="1" x14ac:dyDescent="0.2">
      <c r="B2" s="155"/>
      <c r="C2" s="156"/>
      <c r="D2" s="156"/>
      <c r="E2" s="156"/>
    </row>
    <row r="3" spans="2:5" ht="21" thickBot="1" x14ac:dyDescent="0.2">
      <c r="B3" s="154" t="s">
        <v>286</v>
      </c>
      <c r="C3" s="252" t="s">
        <v>287</v>
      </c>
      <c r="D3" s="252"/>
      <c r="E3" s="253"/>
    </row>
    <row r="5" spans="2:5" ht="22" x14ac:dyDescent="0.15">
      <c r="B5" s="254"/>
      <c r="C5" s="60" t="s">
        <v>172</v>
      </c>
      <c r="D5" s="60" t="s">
        <v>172</v>
      </c>
      <c r="E5" s="60" t="s">
        <v>172</v>
      </c>
    </row>
    <row r="6" spans="2:5" ht="23" thickBot="1" x14ac:dyDescent="0.2">
      <c r="B6" s="255"/>
      <c r="C6" s="60" t="s">
        <v>288</v>
      </c>
      <c r="D6" s="60" t="s">
        <v>289</v>
      </c>
      <c r="E6" s="60" t="s">
        <v>290</v>
      </c>
    </row>
    <row r="7" spans="2:5" ht="15" customHeight="1" x14ac:dyDescent="0.15">
      <c r="B7" s="256" t="s">
        <v>243</v>
      </c>
      <c r="C7" s="157" t="s">
        <v>291</v>
      </c>
      <c r="D7" s="158" t="s">
        <v>292</v>
      </c>
      <c r="E7" s="159" t="s">
        <v>293</v>
      </c>
    </row>
    <row r="8" spans="2:5" ht="16" x14ac:dyDescent="0.15">
      <c r="B8" s="257"/>
      <c r="C8" s="157" t="s">
        <v>294</v>
      </c>
      <c r="D8" s="158" t="s">
        <v>295</v>
      </c>
      <c r="E8" s="159" t="s">
        <v>296</v>
      </c>
    </row>
    <row r="9" spans="2:5" ht="16" x14ac:dyDescent="0.15">
      <c r="B9" s="257"/>
      <c r="C9" s="157"/>
      <c r="D9" s="158" t="s">
        <v>297</v>
      </c>
      <c r="E9" s="159"/>
    </row>
    <row r="10" spans="2:5" x14ac:dyDescent="0.15">
      <c r="B10" s="257"/>
      <c r="C10" s="157"/>
      <c r="D10" s="158"/>
      <c r="E10" s="159"/>
    </row>
    <row r="11" spans="2:5" x14ac:dyDescent="0.15">
      <c r="B11" s="257"/>
      <c r="C11" s="157"/>
      <c r="D11" s="158"/>
      <c r="E11" s="159"/>
    </row>
    <row r="12" spans="2:5" x14ac:dyDescent="0.15">
      <c r="B12" s="257"/>
      <c r="C12" s="157"/>
      <c r="D12" s="158"/>
      <c r="E12" s="159"/>
    </row>
    <row r="13" spans="2:5" ht="16" thickBot="1" x14ac:dyDescent="0.2">
      <c r="B13" s="258"/>
      <c r="C13" s="157"/>
      <c r="D13" s="158"/>
      <c r="E13" s="159"/>
    </row>
    <row r="14" spans="2:5" ht="58" thickBot="1" x14ac:dyDescent="0.2">
      <c r="B14" s="97" t="s">
        <v>173</v>
      </c>
      <c r="C14" s="160" t="s">
        <v>298</v>
      </c>
      <c r="D14" s="161" t="s">
        <v>299</v>
      </c>
      <c r="E14" s="162" t="s">
        <v>300</v>
      </c>
    </row>
    <row r="15" spans="2:5" ht="15" customHeight="1" x14ac:dyDescent="0.15">
      <c r="B15" s="259" t="s">
        <v>301</v>
      </c>
      <c r="C15" s="157" t="s">
        <v>302</v>
      </c>
      <c r="D15" s="158" t="s">
        <v>303</v>
      </c>
      <c r="E15" s="159" t="s">
        <v>297</v>
      </c>
    </row>
    <row r="16" spans="2:5" ht="16" x14ac:dyDescent="0.15">
      <c r="B16" s="257"/>
      <c r="C16" s="157" t="s">
        <v>304</v>
      </c>
      <c r="D16" s="158" t="s">
        <v>305</v>
      </c>
      <c r="E16" s="159" t="s">
        <v>299</v>
      </c>
    </row>
    <row r="17" spans="1:7" ht="16" x14ac:dyDescent="0.15">
      <c r="B17" s="257"/>
      <c r="C17" s="157"/>
      <c r="D17" s="158" t="s">
        <v>306</v>
      </c>
      <c r="E17" s="159"/>
    </row>
    <row r="18" spans="1:7" ht="16" x14ac:dyDescent="0.15">
      <c r="B18" s="257"/>
      <c r="C18" s="157"/>
      <c r="D18" s="158" t="s">
        <v>307</v>
      </c>
      <c r="E18" s="159"/>
    </row>
    <row r="19" spans="1:7" x14ac:dyDescent="0.15">
      <c r="B19" s="257"/>
      <c r="C19" s="157"/>
      <c r="D19" s="158"/>
      <c r="E19" s="159"/>
    </row>
    <row r="20" spans="1:7" x14ac:dyDescent="0.15">
      <c r="B20" s="257"/>
      <c r="C20" s="157"/>
      <c r="D20" s="158"/>
      <c r="E20" s="159"/>
    </row>
    <row r="21" spans="1:7" x14ac:dyDescent="0.15">
      <c r="B21" s="257"/>
      <c r="C21" s="157"/>
      <c r="D21" s="158"/>
      <c r="E21" s="159"/>
    </row>
    <row r="22" spans="1:7" ht="16" thickBot="1" x14ac:dyDescent="0.2">
      <c r="B22" s="258"/>
      <c r="C22" s="163"/>
      <c r="D22" s="164"/>
      <c r="E22" s="165"/>
    </row>
    <row r="23" spans="1:7" ht="16" thickBot="1" x14ac:dyDescent="0.2">
      <c r="G23" s="183" t="s">
        <v>64</v>
      </c>
    </row>
    <row r="24" spans="1:7" ht="17" thickBot="1" x14ac:dyDescent="0.2">
      <c r="A24" s="166"/>
      <c r="B24" s="134" t="str">
        <f>CONCATENATE("Fragestellungen aus dem Feld 'System-Gegenwart (",D6,,")'")</f>
        <v>Fragestellungen aus dem Feld 'System-Gegenwart (während Party)'</v>
      </c>
      <c r="C24" s="135"/>
      <c r="D24" s="135"/>
      <c r="E24" s="136"/>
      <c r="G24" s="184"/>
    </row>
    <row r="25" spans="1:7" ht="16" thickBot="1" x14ac:dyDescent="0.2">
      <c r="A25" s="167" t="s">
        <v>176</v>
      </c>
      <c r="B25" s="260" t="str">
        <f>CONCATENATE("Wie kann ",D14," selbst ",D6," ",C3," verhindern?")</f>
        <v>Wie kann dreckiges Geschirr selbst während Party Abwasch nach der Party verhindern?</v>
      </c>
      <c r="C25" s="260"/>
      <c r="D25" s="260"/>
      <c r="E25" s="261"/>
      <c r="G25" s="184" t="str">
        <f>B25</f>
        <v>Wie kann dreckiges Geschirr selbst während Party Abwasch nach der Party verhindern?</v>
      </c>
    </row>
    <row r="26" spans="1:7" ht="8" customHeight="1" thickBot="1" x14ac:dyDescent="0.2">
      <c r="B26" s="138"/>
      <c r="C26" s="138"/>
      <c r="D26" s="138"/>
      <c r="E26" s="138"/>
      <c r="G26" s="185"/>
    </row>
    <row r="27" spans="1:7" ht="17" thickBot="1" x14ac:dyDescent="0.2">
      <c r="A27" s="166"/>
      <c r="B27" s="134" t="str">
        <f>CONCATENATE("Fragestellungen aus dem Feld 'Subsystem-Gegenwart (",D6,")'")</f>
        <v>Fragestellungen aus dem Feld 'Subsystem-Gegenwart (während Party)'</v>
      </c>
      <c r="C27" s="135"/>
      <c r="D27" s="135"/>
      <c r="E27" s="136"/>
      <c r="G27" s="184"/>
    </row>
    <row r="28" spans="1:7" x14ac:dyDescent="0.15">
      <c r="A28" s="153" t="s">
        <v>177</v>
      </c>
      <c r="B28" s="169" t="s">
        <v>308</v>
      </c>
      <c r="C28" s="139" t="str">
        <f t="shared" ref="C28:C31" si="0">IF(D15&lt;&gt;"",D15,"")</f>
        <v>Essensreste</v>
      </c>
      <c r="D28" s="169" t="str">
        <f>CONCATENATE("selbst ",$D$6," ",$C$3," verhindern?")</f>
        <v>selbst während Party Abwasch nach der Party verhindern?</v>
      </c>
      <c r="E28" s="174"/>
      <c r="G28" s="184" t="str">
        <f>CONCATENATE('Problemorientiert 9F neu'!B28,G$23,'Problemorientiert 9F neu'!C28,G$23,'Problemorientiert 9F neu'!D28)</f>
        <v>Wie kann_Essensreste_selbst während Party Abwasch nach der Party verhindern?</v>
      </c>
    </row>
    <row r="29" spans="1:7" x14ac:dyDescent="0.15">
      <c r="A29" s="153" t="s">
        <v>178</v>
      </c>
      <c r="B29" s="169" t="s">
        <v>308</v>
      </c>
      <c r="C29" s="139" t="str">
        <f t="shared" si="0"/>
        <v>Teller</v>
      </c>
      <c r="D29" s="169" t="str">
        <f t="shared" ref="D29:D33" si="1">CONCATENATE("selbst ",$D$6," ",$C$3," verhindern?")</f>
        <v>selbst während Party Abwasch nach der Party verhindern?</v>
      </c>
      <c r="E29" s="174"/>
      <c r="G29" s="184" t="str">
        <f>CONCATENATE('Problemorientiert 9F neu'!B29,G$23,'Problemorientiert 9F neu'!C29,G$23,'Problemorientiert 9F neu'!D29)</f>
        <v>Wie kann_Teller_selbst während Party Abwasch nach der Party verhindern?</v>
      </c>
    </row>
    <row r="30" spans="1:7" x14ac:dyDescent="0.15">
      <c r="A30" s="153" t="s">
        <v>179</v>
      </c>
      <c r="B30" s="169" t="s">
        <v>308</v>
      </c>
      <c r="C30" s="139" t="str">
        <f t="shared" si="0"/>
        <v>Besteck</v>
      </c>
      <c r="D30" s="169" t="str">
        <f t="shared" si="1"/>
        <v>selbst während Party Abwasch nach der Party verhindern?</v>
      </c>
      <c r="E30" s="174"/>
      <c r="G30" s="184" t="str">
        <f>CONCATENATE('Problemorientiert 9F neu'!B30,G$23,'Problemorientiert 9F neu'!C30,G$23,'Problemorientiert 9F neu'!D30)</f>
        <v>Wie kann_Besteck_selbst während Party Abwasch nach der Party verhindern?</v>
      </c>
    </row>
    <row r="31" spans="1:7" x14ac:dyDescent="0.15">
      <c r="A31" s="153" t="s">
        <v>180</v>
      </c>
      <c r="B31" s="169" t="s">
        <v>308</v>
      </c>
      <c r="C31" s="139" t="str">
        <f t="shared" si="0"/>
        <v>Gläser</v>
      </c>
      <c r="D31" s="169" t="str">
        <f t="shared" si="1"/>
        <v>selbst während Party Abwasch nach der Party verhindern?</v>
      </c>
      <c r="E31" s="174"/>
      <c r="G31" s="184" t="str">
        <f>CONCATENATE('Problemorientiert 9F neu'!B31,G$23,'Problemorientiert 9F neu'!C31,G$23,'Problemorientiert 9F neu'!D31)</f>
        <v>Wie kann_Gläser_selbst während Party Abwasch nach der Party verhindern?</v>
      </c>
    </row>
    <row r="32" spans="1:7" x14ac:dyDescent="0.15">
      <c r="A32" s="153" t="s">
        <v>181</v>
      </c>
      <c r="B32" s="169" t="s">
        <v>308</v>
      </c>
      <c r="C32" s="139" t="str">
        <f>IF(D19&lt;&gt;"",D19,"")</f>
        <v/>
      </c>
      <c r="D32" s="169" t="str">
        <f t="shared" si="1"/>
        <v>selbst während Party Abwasch nach der Party verhindern?</v>
      </c>
      <c r="E32" s="174"/>
      <c r="G32" s="184" t="str">
        <f>CONCATENATE('Problemorientiert 9F neu'!B32,G$23,'Problemorientiert 9F neu'!C32,G$23,'Problemorientiert 9F neu'!D32)</f>
        <v>Wie kann__selbst während Party Abwasch nach der Party verhindern?</v>
      </c>
    </row>
    <row r="33" spans="1:7" ht="16" thickBot="1" x14ac:dyDescent="0.2">
      <c r="A33" s="167" t="s">
        <v>182</v>
      </c>
      <c r="B33" s="170" t="s">
        <v>308</v>
      </c>
      <c r="C33" s="137" t="str">
        <f>IF(D20&lt;&gt;"",D20,"")</f>
        <v/>
      </c>
      <c r="D33" s="170" t="str">
        <f t="shared" si="1"/>
        <v>selbst während Party Abwasch nach der Party verhindern?</v>
      </c>
      <c r="E33" s="175"/>
      <c r="G33" s="184" t="str">
        <f>CONCATENATE('Problemorientiert 9F neu'!B33,G$23,'Problemorientiert 9F neu'!C33,G$23,'Problemorientiert 9F neu'!D33)</f>
        <v>Wie kann__selbst während Party Abwasch nach der Party verhindern?</v>
      </c>
    </row>
    <row r="34" spans="1:7" ht="8" customHeight="1" thickBot="1" x14ac:dyDescent="0.2">
      <c r="B34" s="138"/>
      <c r="C34" s="138"/>
      <c r="D34" s="138"/>
      <c r="E34" s="138"/>
      <c r="G34" s="185"/>
    </row>
    <row r="35" spans="1:7" ht="17" thickBot="1" x14ac:dyDescent="0.2">
      <c r="A35" s="166"/>
      <c r="B35" s="134" t="str">
        <f>CONCATENATE("Fragestellungen aus dem Feld 'Supersystem-Gegenwart (",D6,")'")</f>
        <v>Fragestellungen aus dem Feld 'Supersystem-Gegenwart (während Party)'</v>
      </c>
      <c r="C35" s="135"/>
      <c r="D35" s="135"/>
      <c r="E35" s="136"/>
      <c r="G35" s="184"/>
    </row>
    <row r="36" spans="1:7" x14ac:dyDescent="0.15">
      <c r="A36" s="153" t="s">
        <v>183</v>
      </c>
      <c r="B36" s="169" t="s">
        <v>308</v>
      </c>
      <c r="C36" s="139" t="str">
        <f>IF(D7&lt;&gt;"",D7,"")</f>
        <v>Gäste</v>
      </c>
      <c r="D36" s="169" t="str">
        <f>CONCATENATE("selbst ",$D$6," ",$C$3," verhindern?")</f>
        <v>selbst während Party Abwasch nach der Party verhindern?</v>
      </c>
      <c r="E36" s="174"/>
      <c r="G36" s="184" t="str">
        <f>CONCATENATE('Problemorientiert 9F neu'!B36,G$23,'Problemorientiert 9F neu'!C36,G$23,'Problemorientiert 9F neu'!D36)</f>
        <v>Wie kann_Gäste_selbst während Party Abwasch nach der Party verhindern?</v>
      </c>
    </row>
    <row r="37" spans="1:7" x14ac:dyDescent="0.15">
      <c r="A37" s="153" t="s">
        <v>184</v>
      </c>
      <c r="B37" s="169" t="s">
        <v>308</v>
      </c>
      <c r="C37" s="139" t="str">
        <f t="shared" ref="C37:C40" si="2">IF(D8&lt;&gt;"",D8,"")</f>
        <v>Räume</v>
      </c>
      <c r="D37" s="169" t="str">
        <f>CONCATENATE("selbst ",$D$6," ",$C$3," verhindern?")</f>
        <v>selbst während Party Abwasch nach der Party verhindern?</v>
      </c>
      <c r="E37" s="174"/>
      <c r="G37" s="184" t="str">
        <f>CONCATENATE('Problemorientiert 9F neu'!B37,G$23,'Problemorientiert 9F neu'!C37,G$23,'Problemorientiert 9F neu'!D37)</f>
        <v>Wie kann_Räume_selbst während Party Abwasch nach der Party verhindern?</v>
      </c>
    </row>
    <row r="38" spans="1:7" x14ac:dyDescent="0.15">
      <c r="A38" s="153" t="s">
        <v>185</v>
      </c>
      <c r="B38" s="169" t="s">
        <v>308</v>
      </c>
      <c r="C38" s="139" t="str">
        <f t="shared" si="2"/>
        <v>Küche</v>
      </c>
      <c r="D38" s="169" t="str">
        <f>CONCATENATE("selbst ",$D$6," ",$C$3," verhindern?")</f>
        <v>selbst während Party Abwasch nach der Party verhindern?</v>
      </c>
      <c r="E38" s="174"/>
      <c r="G38" s="184" t="str">
        <f>CONCATENATE('Problemorientiert 9F neu'!B38,G$23,'Problemorientiert 9F neu'!C38,G$23,'Problemorientiert 9F neu'!D38)</f>
        <v>Wie kann_Küche_selbst während Party Abwasch nach der Party verhindern?</v>
      </c>
    </row>
    <row r="39" spans="1:7" x14ac:dyDescent="0.15">
      <c r="A39" s="153" t="s">
        <v>186</v>
      </c>
      <c r="B39" s="169" t="s">
        <v>308</v>
      </c>
      <c r="C39" s="139" t="str">
        <f t="shared" si="2"/>
        <v/>
      </c>
      <c r="D39" s="169" t="str">
        <f>CONCATENATE("selbst ",$D$6," ",$C$3," verhindern?")</f>
        <v>selbst während Party Abwasch nach der Party verhindern?</v>
      </c>
      <c r="E39" s="174"/>
      <c r="G39" s="184" t="str">
        <f>CONCATENATE('Problemorientiert 9F neu'!B39,G$23,'Problemorientiert 9F neu'!C39,G$23,'Problemorientiert 9F neu'!D39)</f>
        <v>Wie kann__selbst während Party Abwasch nach der Party verhindern?</v>
      </c>
    </row>
    <row r="40" spans="1:7" ht="16" thickBot="1" x14ac:dyDescent="0.2">
      <c r="A40" s="167" t="s">
        <v>187</v>
      </c>
      <c r="B40" s="170" t="s">
        <v>308</v>
      </c>
      <c r="C40" s="137" t="str">
        <f t="shared" si="2"/>
        <v/>
      </c>
      <c r="D40" s="170" t="str">
        <f>CONCATENATE("selbst ",$D$6," ",$C$3," verhindern?")</f>
        <v>selbst während Party Abwasch nach der Party verhindern?</v>
      </c>
      <c r="E40" s="175"/>
      <c r="G40" s="184" t="str">
        <f>CONCATENATE('Problemorientiert 9F neu'!B40,G$23,'Problemorientiert 9F neu'!C40,G$23,'Problemorientiert 9F neu'!D40)</f>
        <v>Wie kann__selbst während Party Abwasch nach der Party verhindern?</v>
      </c>
    </row>
    <row r="41" spans="1:7" ht="8" customHeight="1" thickBot="1" x14ac:dyDescent="0.2">
      <c r="B41" s="138"/>
      <c r="C41" s="138"/>
      <c r="D41" s="138"/>
      <c r="E41" s="138"/>
      <c r="G41" s="185"/>
    </row>
    <row r="42" spans="1:7" ht="17" thickBot="1" x14ac:dyDescent="0.2">
      <c r="A42" s="166"/>
      <c r="B42" s="140" t="str">
        <f>CONCATENATE("Fragestellungen aus dem Feld 'System-Vergangenheit (",$C$6,")'")</f>
        <v>Fragestellungen aus dem Feld 'System-Vergangenheit (vor Party)'</v>
      </c>
      <c r="C42" s="141"/>
      <c r="D42" s="141"/>
      <c r="E42" s="142"/>
      <c r="G42" s="186"/>
    </row>
    <row r="43" spans="1:7" ht="16" thickBot="1" x14ac:dyDescent="0.2">
      <c r="A43" s="153" t="s">
        <v>188</v>
      </c>
      <c r="B43" s="250" t="str">
        <f>CONCATENATE("Was kann ",C14," ",C6," tun, damit ",C3," nicht auftritt?")</f>
        <v>Was kann Einladung vor Party tun, damit Abwasch nach der Party nicht auftritt?</v>
      </c>
      <c r="C43" s="250"/>
      <c r="D43" s="250"/>
      <c r="E43" s="251"/>
      <c r="G43" s="186" t="str">
        <f>CONCATENATE('Problemorientiert 9F neu'!B43,G$23,'Problemorientiert 9F neu'!C43,G$23,'Problemorientiert 9F neu'!D43)</f>
        <v>Was kann Einladung vor Party tun, damit Abwasch nach der Party nicht auftritt?__</v>
      </c>
    </row>
    <row r="44" spans="1:7" ht="8" customHeight="1" thickBot="1" x14ac:dyDescent="0.2">
      <c r="B44" s="138"/>
      <c r="C44" s="138"/>
      <c r="D44" s="138"/>
      <c r="E44" s="138"/>
      <c r="G44" s="185"/>
    </row>
    <row r="45" spans="1:7" ht="17" thickBot="1" x14ac:dyDescent="0.2">
      <c r="A45" s="166"/>
      <c r="B45" s="140" t="str">
        <f>CONCATENATE("Fragestellungen aus dem Feld 'Subsystem-Vergangenheit (",C6,")'")</f>
        <v>Fragestellungen aus dem Feld 'Subsystem-Vergangenheit (vor Party)'</v>
      </c>
      <c r="C45" s="141"/>
      <c r="D45" s="141"/>
      <c r="E45" s="142"/>
      <c r="G45" s="186"/>
    </row>
    <row r="46" spans="1:7" x14ac:dyDescent="0.15">
      <c r="A46" s="153" t="s">
        <v>189</v>
      </c>
      <c r="B46" s="171" t="s">
        <v>309</v>
      </c>
      <c r="C46" s="144" t="str">
        <f>IF(C15&lt;&gt;"",C15,"")</f>
        <v>Einladungstext</v>
      </c>
      <c r="D46" s="171" t="str">
        <f t="shared" ref="D46:D51" si="3">CONCATENATE("tun, damit ",$C$3," nicht auftritt?")</f>
        <v>tun, damit Abwasch nach der Party nicht auftritt?</v>
      </c>
      <c r="E46" s="176"/>
      <c r="G46" s="186" t="str">
        <f>CONCATENATE('Problemorientiert 9F neu'!B46,G$23,'Problemorientiert 9F neu'!C46,G$23,'Problemorientiert 9F neu'!D46)</f>
        <v>Was kann_Einladungstext_tun, damit Abwasch nach der Party nicht auftritt?</v>
      </c>
    </row>
    <row r="47" spans="1:7" x14ac:dyDescent="0.15">
      <c r="A47" s="153" t="s">
        <v>190</v>
      </c>
      <c r="B47" s="171" t="s">
        <v>309</v>
      </c>
      <c r="C47" s="144" t="str">
        <f t="shared" ref="C47:C51" si="4">IF(C16&lt;&gt;"",C16,"")</f>
        <v>Rahmenbedingungen (Wo, Wann)</v>
      </c>
      <c r="D47" s="171" t="str">
        <f t="shared" si="3"/>
        <v>tun, damit Abwasch nach der Party nicht auftritt?</v>
      </c>
      <c r="E47" s="176"/>
      <c r="G47" s="186" t="str">
        <f>CONCATENATE('Problemorientiert 9F neu'!B47,G$23,'Problemorientiert 9F neu'!C47,G$23,'Problemorientiert 9F neu'!D47)</f>
        <v>Was kann_Rahmenbedingungen (Wo, Wann)_tun, damit Abwasch nach der Party nicht auftritt?</v>
      </c>
    </row>
    <row r="48" spans="1:7" x14ac:dyDescent="0.15">
      <c r="A48" s="153" t="s">
        <v>191</v>
      </c>
      <c r="B48" s="171" t="s">
        <v>309</v>
      </c>
      <c r="C48" s="144" t="str">
        <f t="shared" si="4"/>
        <v/>
      </c>
      <c r="D48" s="171" t="str">
        <f t="shared" si="3"/>
        <v>tun, damit Abwasch nach der Party nicht auftritt?</v>
      </c>
      <c r="E48" s="176"/>
      <c r="G48" s="186" t="str">
        <f>CONCATENATE('Problemorientiert 9F neu'!B48,G$23,'Problemorientiert 9F neu'!C48,G$23,'Problemorientiert 9F neu'!D48)</f>
        <v>Was kann__tun, damit Abwasch nach der Party nicht auftritt?</v>
      </c>
    </row>
    <row r="49" spans="1:7" x14ac:dyDescent="0.15">
      <c r="A49" s="153" t="s">
        <v>192</v>
      </c>
      <c r="B49" s="171" t="s">
        <v>309</v>
      </c>
      <c r="C49" s="144" t="str">
        <f t="shared" si="4"/>
        <v/>
      </c>
      <c r="D49" s="171" t="str">
        <f t="shared" si="3"/>
        <v>tun, damit Abwasch nach der Party nicht auftritt?</v>
      </c>
      <c r="E49" s="176"/>
      <c r="G49" s="186" t="str">
        <f>CONCATENATE('Problemorientiert 9F neu'!B49,G$23,'Problemorientiert 9F neu'!C49,G$23,'Problemorientiert 9F neu'!D49)</f>
        <v>Was kann__tun, damit Abwasch nach der Party nicht auftritt?</v>
      </c>
    </row>
    <row r="50" spans="1:7" x14ac:dyDescent="0.15">
      <c r="A50" s="153" t="s">
        <v>193</v>
      </c>
      <c r="B50" s="171" t="s">
        <v>309</v>
      </c>
      <c r="C50" s="144" t="str">
        <f t="shared" si="4"/>
        <v/>
      </c>
      <c r="D50" s="171" t="str">
        <f t="shared" si="3"/>
        <v>tun, damit Abwasch nach der Party nicht auftritt?</v>
      </c>
      <c r="E50" s="176"/>
      <c r="G50" s="186" t="str">
        <f>CONCATENATE('Problemorientiert 9F neu'!B50,G$23,'Problemorientiert 9F neu'!C50,G$23,'Problemorientiert 9F neu'!D50)</f>
        <v>Was kann__tun, damit Abwasch nach der Party nicht auftritt?</v>
      </c>
    </row>
    <row r="51" spans="1:7" ht="16" thickBot="1" x14ac:dyDescent="0.2">
      <c r="A51" s="153" t="s">
        <v>194</v>
      </c>
      <c r="B51" s="172" t="s">
        <v>309</v>
      </c>
      <c r="C51" s="143" t="str">
        <f t="shared" si="4"/>
        <v/>
      </c>
      <c r="D51" s="172" t="str">
        <f t="shared" si="3"/>
        <v>tun, damit Abwasch nach der Party nicht auftritt?</v>
      </c>
      <c r="E51" s="177"/>
      <c r="G51" s="186" t="str">
        <f>CONCATENATE('Problemorientiert 9F neu'!B51,G$23,'Problemorientiert 9F neu'!C51,G$23,'Problemorientiert 9F neu'!D51)</f>
        <v>Was kann__tun, damit Abwasch nach der Party nicht auftritt?</v>
      </c>
    </row>
    <row r="52" spans="1:7" ht="8" customHeight="1" thickBot="1" x14ac:dyDescent="0.2">
      <c r="B52" s="138"/>
      <c r="C52" s="138"/>
      <c r="D52" s="138"/>
      <c r="E52" s="138"/>
      <c r="G52" s="185"/>
    </row>
    <row r="53" spans="1:7" ht="17" thickBot="1" x14ac:dyDescent="0.2">
      <c r="A53" s="166"/>
      <c r="B53" s="140" t="str">
        <f>CONCATENATE("Fragestellungen aus dem Feld 'Supersystem-Vergangenheit (",C6,")'")</f>
        <v>Fragestellungen aus dem Feld 'Supersystem-Vergangenheit (vor Party)'</v>
      </c>
      <c r="C53" s="141"/>
      <c r="D53" s="141"/>
      <c r="E53" s="142"/>
      <c r="G53" s="186"/>
    </row>
    <row r="54" spans="1:7" x14ac:dyDescent="0.15">
      <c r="A54" s="153" t="s">
        <v>195</v>
      </c>
      <c r="B54" s="171" t="s">
        <v>309</v>
      </c>
      <c r="C54" s="144" t="str">
        <f>IF(C7&lt;&gt;"",C7,"")</f>
        <v>Gästeliste</v>
      </c>
      <c r="D54" s="171" t="str">
        <f>CONCATENATE("tun, damit ",$C$3," nicht auftritt?")</f>
        <v>tun, damit Abwasch nach der Party nicht auftritt?</v>
      </c>
      <c r="E54" s="176"/>
      <c r="G54" s="186" t="str">
        <f>CONCATENATE('Problemorientiert 9F neu'!B54,G$23,'Problemorientiert 9F neu'!C54,G$23,'Problemorientiert 9F neu'!D54)</f>
        <v>Was kann_Gästeliste_tun, damit Abwasch nach der Party nicht auftritt?</v>
      </c>
    </row>
    <row r="55" spans="1:7" x14ac:dyDescent="0.15">
      <c r="A55" s="153" t="s">
        <v>196</v>
      </c>
      <c r="B55" s="171" t="s">
        <v>309</v>
      </c>
      <c r="C55" s="144" t="str">
        <f t="shared" ref="C55:C58" si="5">IF(C8&lt;&gt;"",C8,"")</f>
        <v>Anlass der Party</v>
      </c>
      <c r="D55" s="171" t="str">
        <f>CONCATENATE("tun, damit ",$C$3," nicht auftritt?")</f>
        <v>tun, damit Abwasch nach der Party nicht auftritt?</v>
      </c>
      <c r="E55" s="176"/>
      <c r="G55" s="186" t="str">
        <f>CONCATENATE('Problemorientiert 9F neu'!B55,G$23,'Problemorientiert 9F neu'!C55,G$23,'Problemorientiert 9F neu'!D55)</f>
        <v>Was kann_Anlass der Party_tun, damit Abwasch nach der Party nicht auftritt?</v>
      </c>
    </row>
    <row r="56" spans="1:7" x14ac:dyDescent="0.15">
      <c r="A56" s="153" t="s">
        <v>311</v>
      </c>
      <c r="B56" s="171" t="s">
        <v>309</v>
      </c>
      <c r="C56" s="144" t="str">
        <f t="shared" si="5"/>
        <v/>
      </c>
      <c r="D56" s="171" t="str">
        <f>CONCATENATE("tun, damit ",$C$3," nicht auftritt?")</f>
        <v>tun, damit Abwasch nach der Party nicht auftritt?</v>
      </c>
      <c r="E56" s="176"/>
      <c r="G56" s="186" t="str">
        <f>CONCATENATE('Problemorientiert 9F neu'!B56,G$23,'Problemorientiert 9F neu'!C56,G$23,'Problemorientiert 9F neu'!D56)</f>
        <v>Was kann__tun, damit Abwasch nach der Party nicht auftritt?</v>
      </c>
    </row>
    <row r="57" spans="1:7" x14ac:dyDescent="0.15">
      <c r="A57" s="153" t="s">
        <v>312</v>
      </c>
      <c r="B57" s="171" t="s">
        <v>309</v>
      </c>
      <c r="C57" s="144" t="str">
        <f t="shared" si="5"/>
        <v/>
      </c>
      <c r="D57" s="171" t="str">
        <f>CONCATENATE("tun, damit ",$C$3," nicht auftritt?")</f>
        <v>tun, damit Abwasch nach der Party nicht auftritt?</v>
      </c>
      <c r="E57" s="176"/>
      <c r="G57" s="186" t="str">
        <f>CONCATENATE('Problemorientiert 9F neu'!B57,G$23,'Problemorientiert 9F neu'!C57,G$23,'Problemorientiert 9F neu'!D57)</f>
        <v>Was kann__tun, damit Abwasch nach der Party nicht auftritt?</v>
      </c>
    </row>
    <row r="58" spans="1:7" ht="16" thickBot="1" x14ac:dyDescent="0.2">
      <c r="A58" s="153" t="s">
        <v>313</v>
      </c>
      <c r="B58" s="172" t="s">
        <v>309</v>
      </c>
      <c r="C58" s="143" t="str">
        <f t="shared" si="5"/>
        <v/>
      </c>
      <c r="D58" s="172" t="str">
        <f>CONCATENATE("tun, damit ",$C$3," nicht auftritt?")</f>
        <v>tun, damit Abwasch nach der Party nicht auftritt?</v>
      </c>
      <c r="E58" s="177"/>
      <c r="G58" s="186" t="str">
        <f>CONCATENATE('Problemorientiert 9F neu'!B58,G$23,'Problemorientiert 9F neu'!C58,G$23,'Problemorientiert 9F neu'!D58)</f>
        <v>Was kann__tun, damit Abwasch nach der Party nicht auftritt?</v>
      </c>
    </row>
    <row r="59" spans="1:7" ht="8" customHeight="1" thickBot="1" x14ac:dyDescent="0.2">
      <c r="B59" s="138"/>
      <c r="C59" s="138"/>
      <c r="D59" s="138"/>
      <c r="E59" s="138"/>
      <c r="G59" s="185"/>
    </row>
    <row r="60" spans="1:7" ht="17" thickBot="1" x14ac:dyDescent="0.25">
      <c r="A60" s="166"/>
      <c r="B60" s="145" t="str">
        <f>CONCATENATE("Fragestellungen aus dem Feld 'System-Zukunft (",E6,")'")</f>
        <v>Fragestellungen aus dem Feld 'System-Zukunft (nach Party)'</v>
      </c>
      <c r="C60" s="146"/>
      <c r="D60" s="146"/>
      <c r="E60" s="147"/>
      <c r="G60" s="187"/>
    </row>
    <row r="61" spans="1:7" ht="16" thickBot="1" x14ac:dyDescent="0.2">
      <c r="A61" s="153" t="s">
        <v>314</v>
      </c>
      <c r="B61" s="148" t="str">
        <f>CONCATENATE("Was kann ",E14," ",E6," tun, um ",C1," doch noch zu erreichen?")</f>
        <v>Was kann verdreckte Partyräume nach Party tun, um am Tag nach der Party nichts zu tun zu haben. doch noch zu erreichen?</v>
      </c>
      <c r="C61" s="148"/>
      <c r="D61" s="148"/>
      <c r="E61" s="149"/>
      <c r="G61" s="187" t="str">
        <f>CONCATENATE('Problemorientiert 9F neu'!B61,G$23,'Problemorientiert 9F neu'!C61,G$23,'Problemorientiert 9F neu'!D61)</f>
        <v>Was kann verdreckte Partyräume nach Party tun, um am Tag nach der Party nichts zu tun zu haben. doch noch zu erreichen?__</v>
      </c>
    </row>
    <row r="62" spans="1:7" ht="8" customHeight="1" thickBot="1" x14ac:dyDescent="0.2">
      <c r="B62" s="138"/>
      <c r="C62" s="138"/>
      <c r="D62" s="138"/>
      <c r="E62" s="138"/>
      <c r="G62" s="185"/>
    </row>
    <row r="63" spans="1:7" ht="17" thickBot="1" x14ac:dyDescent="0.2">
      <c r="A63" s="166"/>
      <c r="B63" s="150" t="s">
        <v>174</v>
      </c>
      <c r="C63" s="146"/>
      <c r="D63" s="146"/>
      <c r="E63" s="147"/>
      <c r="G63" s="187"/>
    </row>
    <row r="64" spans="1:7" ht="15" customHeight="1" x14ac:dyDescent="0.15">
      <c r="A64" s="153" t="s">
        <v>315</v>
      </c>
      <c r="B64" s="173" t="s">
        <v>309</v>
      </c>
      <c r="C64" s="151" t="str">
        <f>IF(E15&lt;&gt;"",E15,"")</f>
        <v>Küche</v>
      </c>
      <c r="D64" s="178" t="str">
        <f>CONCATENATE(E6," tun, um ",C1," doch noch zu erreichen?")</f>
        <v>nach Party tun, um am Tag nach der Party nichts zu tun zu haben. doch noch zu erreichen?</v>
      </c>
      <c r="E64" s="179"/>
      <c r="G64" s="187" t="str">
        <f>CONCATENATE('Problemorientiert 9F neu'!B64,G$23,'Problemorientiert 9F neu'!C64,G$23,'Problemorientiert 9F neu'!D64)</f>
        <v>Was kann_Küche_nach Party tun, um am Tag nach der Party nichts zu tun zu haben. doch noch zu erreichen?</v>
      </c>
    </row>
    <row r="65" spans="1:7" ht="48" x14ac:dyDescent="0.15">
      <c r="A65" s="153" t="s">
        <v>316</v>
      </c>
      <c r="B65" s="173" t="s">
        <v>309</v>
      </c>
      <c r="C65" s="151" t="str">
        <f t="shared" ref="C65:C69" si="6">IF(E16&lt;&gt;"",E16,"")</f>
        <v>dreckiges Geschirr</v>
      </c>
      <c r="D65" s="178" t="str">
        <f>CONCATENATE(E6," tun, um ",C1," doch noch zu erreichen?")</f>
        <v>nach Party tun, um am Tag nach der Party nichts zu tun zu haben. doch noch zu erreichen?</v>
      </c>
      <c r="E65" s="179"/>
      <c r="G65" s="187" t="str">
        <f>CONCATENATE('Problemorientiert 9F neu'!B65,G$23,'Problemorientiert 9F neu'!C65,G$23,'Problemorientiert 9F neu'!D65)</f>
        <v>Was kann_dreckiges Geschirr_nach Party tun, um am Tag nach der Party nichts zu tun zu haben. doch noch zu erreichen?</v>
      </c>
    </row>
    <row r="66" spans="1:7" ht="48" x14ac:dyDescent="0.15">
      <c r="A66" s="153" t="s">
        <v>317</v>
      </c>
      <c r="B66" s="173" t="s">
        <v>309</v>
      </c>
      <c r="C66" s="151" t="str">
        <f t="shared" si="6"/>
        <v/>
      </c>
      <c r="D66" s="178" t="str">
        <f>CONCATENATE(E6," tun, um ",C1," doch noch zu erreichen?")</f>
        <v>nach Party tun, um am Tag nach der Party nichts zu tun zu haben. doch noch zu erreichen?</v>
      </c>
      <c r="E66" s="179"/>
      <c r="G66" s="187" t="str">
        <f>CONCATENATE('Problemorientiert 9F neu'!B66,G$23,'Problemorientiert 9F neu'!C66,G$23,'Problemorientiert 9F neu'!D66)</f>
        <v>Was kann__nach Party tun, um am Tag nach der Party nichts zu tun zu haben. doch noch zu erreichen?</v>
      </c>
    </row>
    <row r="67" spans="1:7" ht="48" x14ac:dyDescent="0.15">
      <c r="A67" s="153" t="s">
        <v>318</v>
      </c>
      <c r="B67" s="173" t="s">
        <v>309</v>
      </c>
      <c r="C67" s="151" t="str">
        <f t="shared" si="6"/>
        <v/>
      </c>
      <c r="D67" s="178" t="str">
        <f>CONCATENATE(E6," tun, um ",C1," doch noch zu erreichen?")</f>
        <v>nach Party tun, um am Tag nach der Party nichts zu tun zu haben. doch noch zu erreichen?</v>
      </c>
      <c r="E67" s="179"/>
      <c r="G67" s="187" t="str">
        <f>CONCATENATE('Problemorientiert 9F neu'!B67,G$23,'Problemorientiert 9F neu'!C67,G$23,'Problemorientiert 9F neu'!D67)</f>
        <v>Was kann__nach Party tun, um am Tag nach der Party nichts zu tun zu haben. doch noch zu erreichen?</v>
      </c>
    </row>
    <row r="68" spans="1:7" ht="48" x14ac:dyDescent="0.15">
      <c r="A68" s="153" t="s">
        <v>319</v>
      </c>
      <c r="B68" s="173" t="s">
        <v>309</v>
      </c>
      <c r="C68" s="151" t="str">
        <f t="shared" si="6"/>
        <v/>
      </c>
      <c r="D68" s="178" t="str">
        <f>CONCATENATE(E6," tun, um ",C1," doch noch zu erreichen?")</f>
        <v>nach Party tun, um am Tag nach der Party nichts zu tun zu haben. doch noch zu erreichen?</v>
      </c>
      <c r="E68" s="179"/>
      <c r="G68" s="187" t="str">
        <f>CONCATENATE('Problemorientiert 9F neu'!B68,G$23,'Problemorientiert 9F neu'!C68,G$23,'Problemorientiert 9F neu'!D68)</f>
        <v>Was kann__nach Party tun, um am Tag nach der Party nichts zu tun zu haben. doch noch zu erreichen?</v>
      </c>
    </row>
    <row r="69" spans="1:7" ht="49" thickBot="1" x14ac:dyDescent="0.2">
      <c r="A69" s="153" t="s">
        <v>320</v>
      </c>
      <c r="B69" s="148" t="s">
        <v>309</v>
      </c>
      <c r="C69" s="152" t="str">
        <f t="shared" si="6"/>
        <v/>
      </c>
      <c r="D69" s="180" t="str">
        <f>CONCATENATE(E6," tun, um ",C1," doch noch zu erreichen?")</f>
        <v>nach Party tun, um am Tag nach der Party nichts zu tun zu haben. doch noch zu erreichen?</v>
      </c>
      <c r="E69" s="181"/>
      <c r="G69" s="187" t="str">
        <f>CONCATENATE('Problemorientiert 9F neu'!B69,G$23,'Problemorientiert 9F neu'!C69,G$23,'Problemorientiert 9F neu'!D69)</f>
        <v>Was kann__nach Party tun, um am Tag nach der Party nichts zu tun zu haben. doch noch zu erreichen?</v>
      </c>
    </row>
    <row r="70" spans="1:7" ht="8" customHeight="1" thickBot="1" x14ac:dyDescent="0.2">
      <c r="B70" s="138"/>
      <c r="C70" s="138"/>
      <c r="D70" s="138"/>
      <c r="E70" s="138"/>
      <c r="G70" s="185"/>
    </row>
    <row r="71" spans="1:7" ht="17" thickBot="1" x14ac:dyDescent="0.2">
      <c r="A71" s="166"/>
      <c r="B71" s="150" t="s">
        <v>175</v>
      </c>
      <c r="C71" s="146"/>
      <c r="D71" s="146"/>
      <c r="E71" s="147"/>
      <c r="G71" s="188"/>
    </row>
    <row r="72" spans="1:7" ht="15" customHeight="1" x14ac:dyDescent="0.15">
      <c r="A72" s="153" t="s">
        <v>321</v>
      </c>
      <c r="B72" s="173" t="s">
        <v>309</v>
      </c>
      <c r="C72" s="151" t="str">
        <f>IF(E7&lt;&gt;"",E7,"")</f>
        <v>Übernachtungsgäste</v>
      </c>
      <c r="D72" s="178" t="str">
        <f>CONCATENATE(E6," tun, um ",C1," doch noch zu erreichen?")</f>
        <v>nach Party tun, um am Tag nach der Party nichts zu tun zu haben. doch noch zu erreichen?</v>
      </c>
      <c r="E72" s="179"/>
      <c r="G72" s="187" t="str">
        <f>CONCATENATE('Problemorientiert 9F neu'!B72,G$23,'Problemorientiert 9F neu'!C72,G$23,'Problemorientiert 9F neu'!D72)</f>
        <v>Was kann_Übernachtungsgäste_nach Party tun, um am Tag nach der Party nichts zu tun zu haben. doch noch zu erreichen?</v>
      </c>
    </row>
    <row r="73" spans="1:7" ht="48" x14ac:dyDescent="0.15">
      <c r="A73" s="153" t="s">
        <v>322</v>
      </c>
      <c r="B73" s="173" t="s">
        <v>309</v>
      </c>
      <c r="C73" s="151" t="str">
        <f t="shared" ref="C73:C76" si="7">IF(E8&lt;&gt;"",E8,"")</f>
        <v>Nachbarn</v>
      </c>
      <c r="D73" s="178" t="str">
        <f>CONCATENATE(E6," tun, um ",C1," doch noch zu erreichen?")</f>
        <v>nach Party tun, um am Tag nach der Party nichts zu tun zu haben. doch noch zu erreichen?</v>
      </c>
      <c r="E73" s="179"/>
      <c r="G73" s="187" t="str">
        <f>CONCATENATE('Problemorientiert 9F neu'!B73,G$23,'Problemorientiert 9F neu'!C73,G$23,'Problemorientiert 9F neu'!D73)</f>
        <v>Was kann_Nachbarn_nach Party tun, um am Tag nach der Party nichts zu tun zu haben. doch noch zu erreichen?</v>
      </c>
    </row>
    <row r="74" spans="1:7" ht="48" x14ac:dyDescent="0.15">
      <c r="A74" s="153" t="s">
        <v>323</v>
      </c>
      <c r="B74" s="173" t="s">
        <v>309</v>
      </c>
      <c r="C74" s="151" t="str">
        <f t="shared" si="7"/>
        <v/>
      </c>
      <c r="D74" s="178" t="str">
        <f>CONCATENATE(E6," tun, um ",C1," doch noch zu erreichen?")</f>
        <v>nach Party tun, um am Tag nach der Party nichts zu tun zu haben. doch noch zu erreichen?</v>
      </c>
      <c r="E74" s="179"/>
      <c r="G74" s="187" t="str">
        <f>CONCATENATE('Problemorientiert 9F neu'!B74,G$23,'Problemorientiert 9F neu'!C74,G$23,'Problemorientiert 9F neu'!D74)</f>
        <v>Was kann__nach Party tun, um am Tag nach der Party nichts zu tun zu haben. doch noch zu erreichen?</v>
      </c>
    </row>
    <row r="75" spans="1:7" ht="48" x14ac:dyDescent="0.15">
      <c r="A75" s="153" t="s">
        <v>324</v>
      </c>
      <c r="B75" s="173" t="s">
        <v>309</v>
      </c>
      <c r="C75" s="151" t="str">
        <f t="shared" si="7"/>
        <v/>
      </c>
      <c r="D75" s="178" t="str">
        <f>CONCATENATE(E6," tun, um ",C1," doch noch zu erreichen?")</f>
        <v>nach Party tun, um am Tag nach der Party nichts zu tun zu haben. doch noch zu erreichen?</v>
      </c>
      <c r="E75" s="179"/>
      <c r="G75" s="187" t="str">
        <f>CONCATENATE('Problemorientiert 9F neu'!B75,G$23,'Problemorientiert 9F neu'!C75,G$23,'Problemorientiert 9F neu'!D75)</f>
        <v>Was kann__nach Party tun, um am Tag nach der Party nichts zu tun zu haben. doch noch zu erreichen?</v>
      </c>
    </row>
    <row r="76" spans="1:7" ht="31" customHeight="1" thickBot="1" x14ac:dyDescent="0.2">
      <c r="A76" s="153" t="s">
        <v>325</v>
      </c>
      <c r="B76" s="148" t="s">
        <v>309</v>
      </c>
      <c r="C76" s="152" t="str">
        <f t="shared" si="7"/>
        <v/>
      </c>
      <c r="D76" s="180" t="str">
        <f>CONCATENATE(E6," tun, um ",C1," doch noch zu erreichen?")</f>
        <v>nach Party tun, um am Tag nach der Party nichts zu tun zu haben. doch noch zu erreichen?</v>
      </c>
      <c r="E76" s="181"/>
      <c r="G76" s="187" t="str">
        <f>CONCATENATE('Problemorientiert 9F neu'!B76,G$23,'Problemorientiert 9F neu'!C76,G$23,'Problemorientiert 9F neu'!D76)</f>
        <v>Was kann__nach Party tun, um am Tag nach der Party nichts zu tun zu haben. doch noch zu erreichen?</v>
      </c>
    </row>
    <row r="77" spans="1:7" x14ac:dyDescent="0.15">
      <c r="C77" s="168"/>
    </row>
  </sheetData>
  <mergeCells count="7">
    <mergeCell ref="B43:E43"/>
    <mergeCell ref="C1:E1"/>
    <mergeCell ref="C3:E3"/>
    <mergeCell ref="B5:B6"/>
    <mergeCell ref="B7:B13"/>
    <mergeCell ref="B15:B22"/>
    <mergeCell ref="B25:E25"/>
  </mergeCells>
  <phoneticPr fontId="1" type="noConversion"/>
  <pageMargins left="0.7" right="0.7" top="0.78740157499999996" bottom="0.78740157499999996" header="0.3" footer="0.3"/>
  <pageSetup paperSize="9" scale="38" orientation="landscape" horizontalDpi="0" verticalDpi="0"/>
  <headerFooter alignWithMargins="0">
    <oddFooter>&amp;L&amp;K262626&amp;G</oddFooter>
  </headerFooter>
  <drawing r:id="rId1"/>
  <legacyDrawingHF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3FE060-138D-B348-AA93-8666DEEC6B81}">
  <sheetPr>
    <tabColor rgb="FFCEE741"/>
  </sheetPr>
  <dimension ref="A2:I1048576"/>
  <sheetViews>
    <sheetView topLeftCell="F1" zoomScale="120" zoomScaleNormal="120" workbookViewId="0">
      <selection activeCell="A3" sqref="A3"/>
    </sheetView>
  </sheetViews>
  <sheetFormatPr baseColWidth="10" defaultRowHeight="15" x14ac:dyDescent="0.2"/>
  <cols>
    <col min="1" max="1" width="12.83203125" style="38" customWidth="1"/>
    <col min="2" max="2" width="51.5" style="46" customWidth="1"/>
    <col min="3" max="3" width="8.83203125" style="42" customWidth="1"/>
    <col min="4" max="4" width="10.83203125" style="42"/>
    <col min="5" max="5" width="6" style="42" customWidth="1"/>
    <col min="6" max="6" width="10.83203125" style="42"/>
    <col min="7" max="7" width="31" style="42" customWidth="1"/>
    <col min="8" max="8" width="69.1640625" style="42" customWidth="1"/>
    <col min="9" max="16384" width="10.83203125" style="38"/>
  </cols>
  <sheetData>
    <row r="2" spans="1:9" ht="39" customHeight="1" x14ac:dyDescent="0.15">
      <c r="B2" s="227" t="s">
        <v>44</v>
      </c>
      <c r="C2" s="227"/>
      <c r="D2" s="227"/>
      <c r="E2" s="227"/>
      <c r="F2" s="227"/>
      <c r="G2" s="227"/>
      <c r="H2" s="227"/>
    </row>
    <row r="3" spans="1:9" ht="37" customHeight="1" x14ac:dyDescent="0.15">
      <c r="A3" s="98" t="s">
        <v>166</v>
      </c>
      <c r="B3" s="98" t="s">
        <v>42</v>
      </c>
      <c r="C3" s="98" t="s">
        <v>66</v>
      </c>
      <c r="D3" s="98" t="s">
        <v>65</v>
      </c>
      <c r="E3" s="98" t="s">
        <v>71</v>
      </c>
      <c r="F3" s="98" t="s">
        <v>50</v>
      </c>
      <c r="G3" s="98" t="s">
        <v>68</v>
      </c>
      <c r="H3" s="98" t="s">
        <v>51</v>
      </c>
      <c r="I3" s="38" t="s">
        <v>64</v>
      </c>
    </row>
    <row r="4" spans="1:9" ht="31" x14ac:dyDescent="0.2">
      <c r="A4" s="38" t="str">
        <f>'Problemorientiert 9F neu'!A25</f>
        <v>AP9FD1</v>
      </c>
      <c r="B4" s="130" t="str">
        <f>VLOOKUP(A4,'Problemorientiert 9F neu'!$A$24:$G$76,7,FALSE)</f>
        <v>Wie kann dreckiges Geschirr selbst während Party Abwasch nach der Party verhindern?</v>
      </c>
      <c r="C4" s="46">
        <v>20250430</v>
      </c>
      <c r="D4" s="46" t="s">
        <v>69</v>
      </c>
      <c r="E4" s="46">
        <v>1410</v>
      </c>
      <c r="F4" s="226" t="s">
        <v>70</v>
      </c>
      <c r="G4" s="47" t="str">
        <f t="shared" ref="G4:G9" si="0">CONCATENATE(C4,$I$3,E4,$I$3,A4,$I$3,D4,$I$3,F4)</f>
        <v>20250430_1410_AP9FD1_RA_01</v>
      </c>
      <c r="H4" s="46" t="s">
        <v>86</v>
      </c>
    </row>
    <row r="5" spans="1:9" ht="31" x14ac:dyDescent="0.2">
      <c r="A5" s="38" t="str">
        <f>'Problemorientiert 9F neu'!A28</f>
        <v>AP9FD2</v>
      </c>
      <c r="B5" s="130" t="str">
        <f>VLOOKUP(A5,'Problemorientiert 9F neu'!$A$24:$G$76,7,FALSE)</f>
        <v>Wie kann_Essensreste_selbst während Party Abwasch nach der Party verhindern?</v>
      </c>
      <c r="C5" s="46">
        <v>20250507</v>
      </c>
      <c r="D5" s="46" t="s">
        <v>72</v>
      </c>
      <c r="E5" s="46">
        <v>1630</v>
      </c>
      <c r="F5" s="226" t="s">
        <v>73</v>
      </c>
      <c r="G5" s="47" t="str">
        <f t="shared" si="0"/>
        <v>20250507_1630_AP9FD2_CL_02</v>
      </c>
      <c r="H5" s="46" t="s">
        <v>86</v>
      </c>
    </row>
    <row r="6" spans="1:9" ht="31" x14ac:dyDescent="0.2">
      <c r="A6" s="38" t="str">
        <f>'Problemorientiert 9F neu'!A29</f>
        <v>AP9FD3</v>
      </c>
      <c r="B6" s="130" t="str">
        <f>VLOOKUP(A6,'Problemorientiert 9F neu'!$A$24:$G$76,7,FALSE)</f>
        <v>Wie kann_Teller_selbst während Party Abwasch nach der Party verhindern?</v>
      </c>
      <c r="C6" s="46">
        <v>20250507</v>
      </c>
      <c r="D6" s="46" t="s">
        <v>85</v>
      </c>
      <c r="E6" s="46">
        <v>1632</v>
      </c>
      <c r="F6" s="226" t="s">
        <v>74</v>
      </c>
      <c r="G6" s="47" t="str">
        <f t="shared" si="0"/>
        <v>20250507_1632_AP9FD3_CA_03</v>
      </c>
      <c r="H6" s="46" t="s">
        <v>86</v>
      </c>
    </row>
    <row r="7" spans="1:9" ht="31" x14ac:dyDescent="0.2">
      <c r="A7" s="38" t="str">
        <f>'Problemorientiert 9F neu'!A30</f>
        <v>AP9FD4</v>
      </c>
      <c r="B7" s="130" t="str">
        <f>VLOOKUP(A7,'Problemorientiert 9F neu'!$A$24:$G$76,7,FALSE)</f>
        <v>Wie kann_Besteck_selbst während Party Abwasch nach der Party verhindern?</v>
      </c>
      <c r="C7" s="46">
        <v>20250430</v>
      </c>
      <c r="D7" s="46"/>
      <c r="E7" s="46"/>
      <c r="F7" s="226" t="s">
        <v>75</v>
      </c>
      <c r="G7" s="47" t="str">
        <f t="shared" si="0"/>
        <v>20250430__AP9FD4__04</v>
      </c>
    </row>
    <row r="8" spans="1:9" ht="31" x14ac:dyDescent="0.2">
      <c r="A8" s="38" t="str">
        <f>'Problemorientiert 9F neu'!A31</f>
        <v>AP9FD5</v>
      </c>
      <c r="B8" s="130" t="str">
        <f>VLOOKUP(A8,'Problemorientiert 9F neu'!$A$24:$G$76,7,FALSE)</f>
        <v>Wie kann_Gläser_selbst während Party Abwasch nach der Party verhindern?</v>
      </c>
      <c r="C8" s="46">
        <v>20250507</v>
      </c>
      <c r="D8" s="46"/>
      <c r="E8" s="46"/>
      <c r="F8" s="226" t="s">
        <v>76</v>
      </c>
      <c r="G8" s="47" t="str">
        <f t="shared" si="0"/>
        <v>20250507__AP9FD5__05</v>
      </c>
    </row>
    <row r="9" spans="1:9" ht="31" x14ac:dyDescent="0.2">
      <c r="A9" s="38" t="str">
        <f>'Problemorientiert 9F neu'!A32</f>
        <v>AP9FD6</v>
      </c>
      <c r="B9" s="130" t="str">
        <f>VLOOKUP(A9,'Problemorientiert 9F neu'!$A$24:$G$76,7,FALSE)</f>
        <v>Wie kann__selbst während Party Abwasch nach der Party verhindern?</v>
      </c>
      <c r="C9" s="46"/>
      <c r="D9" s="46"/>
      <c r="E9" s="46"/>
      <c r="F9" s="226" t="s">
        <v>77</v>
      </c>
      <c r="G9" s="47" t="str">
        <f t="shared" si="0"/>
        <v>__AP9FD6__06</v>
      </c>
    </row>
    <row r="10" spans="1:9" ht="31" x14ac:dyDescent="0.2">
      <c r="A10" s="38" t="str">
        <f>'Problemorientiert 9F neu'!A33</f>
        <v>AP9FD7</v>
      </c>
      <c r="B10" s="130" t="str">
        <f>VLOOKUP(A10,'Problemorientiert 9F neu'!$A$24:$G$76,7,FALSE)</f>
        <v>Wie kann__selbst während Party Abwasch nach der Party verhindern?</v>
      </c>
      <c r="C10" s="46"/>
      <c r="D10" s="46"/>
      <c r="E10" s="46"/>
      <c r="F10" s="226"/>
      <c r="G10" s="47"/>
    </row>
    <row r="11" spans="1:9" x14ac:dyDescent="0.2">
      <c r="B11" s="130" t="e">
        <f>VLOOKUP(A11,'Problemorientiert 9F neu'!$A$24:$G$76,7,FALSE)</f>
        <v>#N/A</v>
      </c>
      <c r="D11" s="46"/>
      <c r="E11" s="46"/>
      <c r="F11" s="127"/>
      <c r="G11" s="46"/>
      <c r="H11" s="46"/>
    </row>
    <row r="12" spans="1:9" x14ac:dyDescent="0.2">
      <c r="B12" s="130" t="e">
        <f>VLOOKUP(A12,'Problemorientiert 9F neu'!$A$24:$G$76,7,FALSE)</f>
        <v>#N/A</v>
      </c>
      <c r="D12" s="46"/>
      <c r="E12" s="46"/>
      <c r="F12" s="127"/>
      <c r="G12" s="46"/>
      <c r="H12" s="46"/>
    </row>
    <row r="13" spans="1:9" x14ac:dyDescent="0.2">
      <c r="B13" s="130" t="e">
        <f>VLOOKUP(A13,'Problemorientiert 9F neu'!$A$24:$G$76,7,FALSE)</f>
        <v>#N/A</v>
      </c>
      <c r="D13" s="46"/>
      <c r="E13" s="46"/>
      <c r="F13" s="127"/>
      <c r="G13" s="46"/>
      <c r="H13" s="46"/>
    </row>
    <row r="14" spans="1:9" x14ac:dyDescent="0.2">
      <c r="B14" s="130" t="e">
        <f>VLOOKUP(A14,'Problemorientiert 9F neu'!$A$24:$G$76,7,FALSE)</f>
        <v>#N/A</v>
      </c>
      <c r="D14" s="46"/>
      <c r="E14" s="46"/>
      <c r="F14" s="127"/>
      <c r="G14" s="46"/>
      <c r="H14" s="46"/>
    </row>
    <row r="15" spans="1:9" x14ac:dyDescent="0.2">
      <c r="B15" s="130" t="e">
        <f>VLOOKUP(A15,'Problemorientiert 9F neu'!$A$24:$G$76,7,FALSE)</f>
        <v>#N/A</v>
      </c>
      <c r="D15" s="46"/>
      <c r="E15" s="46"/>
      <c r="F15" s="127"/>
      <c r="G15" s="46"/>
      <c r="H15" s="46"/>
    </row>
    <row r="16" spans="1:9" x14ac:dyDescent="0.2">
      <c r="B16" s="130" t="e">
        <f>VLOOKUP(A16,'Problemorientiert 9F neu'!$A$24:$G$76,7,FALSE)</f>
        <v>#N/A</v>
      </c>
      <c r="D16" s="46"/>
      <c r="E16" s="46"/>
      <c r="F16" s="127"/>
      <c r="G16" s="46"/>
      <c r="H16" s="46"/>
    </row>
    <row r="17" spans="2:8" x14ac:dyDescent="0.2">
      <c r="B17" s="130" t="e">
        <f>VLOOKUP(A17,'Problemorientiert 9F neu'!$A$24:$G$76,7,FALSE)</f>
        <v>#N/A</v>
      </c>
      <c r="D17" s="46"/>
      <c r="E17" s="46"/>
      <c r="F17" s="127"/>
      <c r="G17" s="46"/>
      <c r="H17" s="46"/>
    </row>
    <row r="18" spans="2:8" x14ac:dyDescent="0.2">
      <c r="B18" s="130" t="e">
        <f>VLOOKUP(A18,'Problemorientiert 9F neu'!$A$24:$G$76,7,FALSE)</f>
        <v>#N/A</v>
      </c>
      <c r="D18" s="46"/>
      <c r="E18" s="46"/>
      <c r="F18" s="127"/>
      <c r="G18" s="46"/>
      <c r="H18" s="46"/>
    </row>
    <row r="19" spans="2:8" x14ac:dyDescent="0.2">
      <c r="B19" s="130" t="e">
        <f>VLOOKUP(A19,'Problemorientiert 9F neu'!$A$24:$G$76,7,FALSE)</f>
        <v>#N/A</v>
      </c>
      <c r="D19" s="46"/>
      <c r="E19" s="46"/>
      <c r="F19" s="127"/>
      <c r="G19" s="46"/>
      <c r="H19" s="46"/>
    </row>
    <row r="20" spans="2:8" x14ac:dyDescent="0.2">
      <c r="B20" s="130" t="e">
        <f>VLOOKUP(A20,'Problemorientiert 9F neu'!$A$24:$G$76,7,FALSE)</f>
        <v>#N/A</v>
      </c>
      <c r="D20" s="46"/>
      <c r="E20" s="46"/>
      <c r="F20" s="127"/>
      <c r="G20" s="46"/>
      <c r="H20" s="46"/>
    </row>
    <row r="21" spans="2:8" x14ac:dyDescent="0.2">
      <c r="B21" s="130" t="e">
        <f>VLOOKUP(A21,'Problemorientiert 9F neu'!$A$24:$G$76,7,FALSE)</f>
        <v>#N/A</v>
      </c>
      <c r="D21" s="46"/>
      <c r="E21" s="46"/>
      <c r="F21" s="127"/>
      <c r="G21" s="46"/>
      <c r="H21" s="46"/>
    </row>
    <row r="22" spans="2:8" x14ac:dyDescent="0.2">
      <c r="B22" s="130" t="e">
        <f>VLOOKUP(A22,'Problemorientiert 9F neu'!$A$24:$G$76,7,FALSE)</f>
        <v>#N/A</v>
      </c>
      <c r="D22" s="46"/>
      <c r="E22" s="46"/>
      <c r="F22" s="127"/>
      <c r="G22" s="46"/>
      <c r="H22" s="46"/>
    </row>
    <row r="23" spans="2:8" x14ac:dyDescent="0.2">
      <c r="B23" s="130" t="e">
        <f>VLOOKUP(A23,'Problemorientiert 9F neu'!$A$24:$G$76,7,FALSE)</f>
        <v>#N/A</v>
      </c>
      <c r="D23" s="46"/>
      <c r="E23" s="46"/>
      <c r="F23" s="127"/>
      <c r="G23" s="46"/>
      <c r="H23" s="46"/>
    </row>
    <row r="24" spans="2:8" x14ac:dyDescent="0.2">
      <c r="B24" s="130" t="e">
        <f>VLOOKUP(A24,'Problemorientiert 9F neu'!$A$24:$G$76,7,FALSE)</f>
        <v>#N/A</v>
      </c>
      <c r="D24" s="46"/>
      <c r="E24" s="46"/>
      <c r="F24" s="127"/>
      <c r="G24" s="46"/>
      <c r="H24" s="46"/>
    </row>
    <row r="25" spans="2:8" x14ac:dyDescent="0.2">
      <c r="B25" s="130" t="e">
        <f>VLOOKUP(A25,'Problemorientiert 9F neu'!$A$24:$G$76,7,FALSE)</f>
        <v>#N/A</v>
      </c>
      <c r="D25" s="46"/>
      <c r="E25" s="46"/>
      <c r="F25" s="127"/>
      <c r="G25" s="46"/>
      <c r="H25" s="46"/>
    </row>
    <row r="26" spans="2:8" x14ac:dyDescent="0.2">
      <c r="B26" s="130" t="e">
        <f>VLOOKUP(A26,'Problemorientiert 9F neu'!$A$24:$G$76,7,FALSE)</f>
        <v>#N/A</v>
      </c>
      <c r="D26" s="46"/>
      <c r="E26" s="46"/>
      <c r="F26" s="127"/>
      <c r="G26" s="46"/>
      <c r="H26" s="46"/>
    </row>
    <row r="27" spans="2:8" x14ac:dyDescent="0.2">
      <c r="B27" s="130" t="e">
        <f>VLOOKUP(A27,'Problemorientiert 9F neu'!$A$24:$G$76,7,FALSE)</f>
        <v>#N/A</v>
      </c>
      <c r="D27" s="46"/>
      <c r="E27" s="46"/>
      <c r="F27" s="127"/>
      <c r="G27" s="46"/>
      <c r="H27" s="46"/>
    </row>
    <row r="28" spans="2:8" x14ac:dyDescent="0.2">
      <c r="B28" s="130" t="e">
        <f>VLOOKUP(A28,'Problemorientiert 9F neu'!$A$24:$G$76,7,FALSE)</f>
        <v>#N/A</v>
      </c>
      <c r="D28" s="46"/>
      <c r="E28" s="46"/>
      <c r="F28" s="127"/>
      <c r="G28" s="46"/>
      <c r="H28" s="46"/>
    </row>
    <row r="29" spans="2:8" x14ac:dyDescent="0.2">
      <c r="B29" s="113" t="e">
        <v>#N/A</v>
      </c>
      <c r="D29" s="46"/>
      <c r="E29" s="46"/>
      <c r="F29" s="127"/>
      <c r="G29" s="46"/>
      <c r="H29" s="46"/>
    </row>
    <row r="30" spans="2:8" x14ac:dyDescent="0.2">
      <c r="B30" s="113" t="e">
        <v>#N/A</v>
      </c>
      <c r="D30" s="46"/>
      <c r="E30" s="46"/>
      <c r="F30" s="127"/>
      <c r="G30" s="46"/>
      <c r="H30" s="46"/>
    </row>
    <row r="31" spans="2:8" x14ac:dyDescent="0.2">
      <c r="B31" s="113" t="e">
        <v>#N/A</v>
      </c>
      <c r="D31" s="46"/>
      <c r="E31" s="46"/>
      <c r="F31" s="127"/>
      <c r="G31" s="46"/>
      <c r="H31" s="46"/>
    </row>
    <row r="32" spans="2:8" x14ac:dyDescent="0.2">
      <c r="B32" s="113" t="e">
        <v>#N/A</v>
      </c>
      <c r="D32" s="46"/>
      <c r="E32" s="46"/>
      <c r="F32" s="127"/>
      <c r="G32" s="46"/>
      <c r="H32" s="46"/>
    </row>
    <row r="33" spans="2:8" x14ac:dyDescent="0.2">
      <c r="B33" s="113" t="e">
        <v>#N/A</v>
      </c>
      <c r="D33" s="46"/>
      <c r="E33" s="46"/>
      <c r="F33" s="127"/>
      <c r="G33" s="46"/>
      <c r="H33" s="46"/>
    </row>
    <row r="34" spans="2:8" x14ac:dyDescent="0.2">
      <c r="B34" s="113" t="e">
        <v>#N/A</v>
      </c>
      <c r="D34" s="46"/>
      <c r="E34" s="46"/>
      <c r="F34" s="127"/>
      <c r="G34" s="46"/>
      <c r="H34" s="46"/>
    </row>
    <row r="35" spans="2:8" x14ac:dyDescent="0.2">
      <c r="B35" s="113" t="e">
        <v>#N/A</v>
      </c>
      <c r="D35" s="46"/>
      <c r="E35" s="46"/>
      <c r="F35" s="127"/>
      <c r="G35" s="46"/>
      <c r="H35" s="46"/>
    </row>
    <row r="36" spans="2:8" x14ac:dyDescent="0.2">
      <c r="B36" s="113" t="e">
        <v>#N/A</v>
      </c>
      <c r="D36" s="46"/>
      <c r="E36" s="46"/>
      <c r="F36" s="127"/>
      <c r="G36" s="46"/>
      <c r="H36" s="46"/>
    </row>
    <row r="37" spans="2:8" x14ac:dyDescent="0.2">
      <c r="B37" s="113" t="e">
        <v>#N/A</v>
      </c>
      <c r="D37" s="46"/>
      <c r="E37" s="46"/>
      <c r="F37" s="127"/>
      <c r="G37" s="46"/>
      <c r="H37" s="46"/>
    </row>
    <row r="38" spans="2:8" x14ac:dyDescent="0.2">
      <c r="B38" s="113" t="e">
        <v>#N/A</v>
      </c>
      <c r="D38" s="46"/>
      <c r="E38" s="46"/>
      <c r="F38" s="127"/>
      <c r="G38" s="46"/>
      <c r="H38" s="46"/>
    </row>
    <row r="39" spans="2:8" x14ac:dyDescent="0.2">
      <c r="B39" s="113" t="e">
        <v>#N/A</v>
      </c>
      <c r="D39" s="46"/>
      <c r="E39" s="46"/>
      <c r="F39" s="127"/>
      <c r="G39" s="46"/>
      <c r="H39" s="46"/>
    </row>
    <row r="40" spans="2:8" x14ac:dyDescent="0.2">
      <c r="B40" s="113" t="e">
        <v>#N/A</v>
      </c>
      <c r="D40" s="46"/>
      <c r="E40" s="46"/>
      <c r="F40" s="46"/>
      <c r="G40" s="46"/>
      <c r="H40" s="46"/>
    </row>
    <row r="41" spans="2:8" x14ac:dyDescent="0.2">
      <c r="B41" s="113" t="e">
        <v>#N/A</v>
      </c>
      <c r="D41" s="46"/>
      <c r="E41" s="46"/>
      <c r="F41" s="46"/>
      <c r="G41" s="46"/>
      <c r="H41" s="46"/>
    </row>
    <row r="42" spans="2:8" x14ac:dyDescent="0.2">
      <c r="B42" s="113" t="e">
        <v>#N/A</v>
      </c>
      <c r="D42" s="46"/>
      <c r="E42" s="46"/>
      <c r="F42" s="46"/>
      <c r="G42" s="46"/>
      <c r="H42" s="46"/>
    </row>
    <row r="43" spans="2:8" x14ac:dyDescent="0.2">
      <c r="B43" s="113" t="e">
        <v>#N/A</v>
      </c>
      <c r="D43" s="46"/>
      <c r="E43" s="46"/>
      <c r="F43" s="46"/>
      <c r="G43" s="46"/>
      <c r="H43" s="46"/>
    </row>
    <row r="44" spans="2:8" x14ac:dyDescent="0.2">
      <c r="B44" s="113" t="e">
        <v>#N/A</v>
      </c>
      <c r="D44" s="46"/>
      <c r="E44" s="46"/>
      <c r="F44" s="46"/>
      <c r="G44" s="46"/>
      <c r="H44" s="46"/>
    </row>
    <row r="45" spans="2:8" x14ac:dyDescent="0.2">
      <c r="B45" s="113" t="e">
        <v>#N/A</v>
      </c>
      <c r="D45" s="46"/>
      <c r="E45" s="46"/>
      <c r="F45" s="46"/>
      <c r="G45" s="46"/>
      <c r="H45" s="46"/>
    </row>
    <row r="46" spans="2:8" x14ac:dyDescent="0.2">
      <c r="B46" s="113" t="e">
        <v>#N/A</v>
      </c>
      <c r="D46" s="46"/>
      <c r="E46" s="46"/>
      <c r="F46" s="46"/>
      <c r="G46" s="46"/>
      <c r="H46" s="46"/>
    </row>
    <row r="47" spans="2:8" x14ac:dyDescent="0.2">
      <c r="B47" s="113" t="e">
        <v>#N/A</v>
      </c>
      <c r="D47" s="46"/>
      <c r="E47" s="46"/>
      <c r="F47" s="46"/>
      <c r="G47" s="46"/>
      <c r="H47" s="46"/>
    </row>
    <row r="48" spans="2:8" x14ac:dyDescent="0.2">
      <c r="D48" s="46"/>
      <c r="E48" s="46"/>
      <c r="F48" s="46"/>
      <c r="G48" s="46"/>
      <c r="H48" s="46"/>
    </row>
    <row r="49" spans="4:8" x14ac:dyDescent="0.2">
      <c r="D49" s="46"/>
      <c r="E49" s="46"/>
      <c r="F49" s="46"/>
      <c r="G49" s="46"/>
      <c r="H49" s="46"/>
    </row>
    <row r="50" spans="4:8" x14ac:dyDescent="0.2">
      <c r="D50" s="46"/>
      <c r="E50" s="46"/>
      <c r="F50" s="46"/>
      <c r="G50" s="46"/>
      <c r="H50" s="46"/>
    </row>
    <row r="51" spans="4:8" x14ac:dyDescent="0.2">
      <c r="D51" s="46"/>
      <c r="E51" s="46"/>
      <c r="F51" s="46"/>
      <c r="G51" s="46"/>
      <c r="H51" s="46"/>
    </row>
    <row r="52" spans="4:8" x14ac:dyDescent="0.2">
      <c r="D52" s="46"/>
      <c r="E52" s="46"/>
      <c r="F52" s="46"/>
      <c r="G52" s="46"/>
      <c r="H52" s="46"/>
    </row>
    <row r="53" spans="4:8" x14ac:dyDescent="0.2">
      <c r="D53" s="46"/>
      <c r="E53" s="46"/>
      <c r="F53" s="46"/>
      <c r="G53" s="46"/>
      <c r="H53" s="46"/>
    </row>
    <row r="54" spans="4:8" x14ac:dyDescent="0.2">
      <c r="D54" s="46"/>
      <c r="E54" s="46"/>
      <c r="F54" s="46"/>
      <c r="G54" s="46"/>
      <c r="H54" s="46"/>
    </row>
    <row r="55" spans="4:8" x14ac:dyDescent="0.2">
      <c r="D55" s="46"/>
      <c r="E55" s="46"/>
      <c r="F55" s="46"/>
      <c r="G55" s="46"/>
      <c r="H55" s="46"/>
    </row>
    <row r="56" spans="4:8" x14ac:dyDescent="0.2">
      <c r="D56" s="46"/>
      <c r="E56" s="46"/>
      <c r="F56" s="46"/>
      <c r="G56" s="46"/>
      <c r="H56" s="46"/>
    </row>
    <row r="57" spans="4:8" x14ac:dyDescent="0.2">
      <c r="D57" s="46"/>
      <c r="E57" s="46"/>
      <c r="F57" s="46"/>
      <c r="G57" s="46"/>
      <c r="H57" s="46"/>
    </row>
    <row r="58" spans="4:8" x14ac:dyDescent="0.2">
      <c r="D58" s="46"/>
      <c r="E58" s="46"/>
      <c r="F58" s="46"/>
      <c r="G58" s="46"/>
      <c r="H58" s="46"/>
    </row>
    <row r="59" spans="4:8" x14ac:dyDescent="0.2">
      <c r="D59" s="46"/>
      <c r="E59" s="46"/>
      <c r="F59" s="46"/>
      <c r="G59" s="46"/>
      <c r="H59" s="46"/>
    </row>
    <row r="60" spans="4:8" x14ac:dyDescent="0.2">
      <c r="D60" s="46"/>
      <c r="E60" s="46"/>
      <c r="F60" s="46"/>
      <c r="G60" s="46"/>
      <c r="H60" s="46"/>
    </row>
    <row r="61" spans="4:8" x14ac:dyDescent="0.2">
      <c r="D61" s="46"/>
      <c r="E61" s="46"/>
      <c r="F61" s="46"/>
      <c r="G61" s="46"/>
      <c r="H61" s="46"/>
    </row>
    <row r="62" spans="4:8" x14ac:dyDescent="0.2">
      <c r="D62" s="46"/>
      <c r="E62" s="46"/>
      <c r="F62" s="46"/>
      <c r="G62" s="46"/>
      <c r="H62" s="46"/>
    </row>
    <row r="63" spans="4:8" x14ac:dyDescent="0.2">
      <c r="D63" s="46"/>
      <c r="E63" s="46"/>
      <c r="F63" s="46"/>
      <c r="G63" s="46"/>
      <c r="H63" s="46"/>
    </row>
    <row r="64" spans="4:8" x14ac:dyDescent="0.2">
      <c r="D64" s="46"/>
      <c r="E64" s="46"/>
      <c r="F64" s="46"/>
      <c r="G64" s="46"/>
      <c r="H64" s="46"/>
    </row>
    <row r="65" spans="4:8" x14ac:dyDescent="0.2">
      <c r="D65" s="46"/>
      <c r="E65" s="46"/>
      <c r="F65" s="46"/>
      <c r="G65" s="46"/>
      <c r="H65" s="46"/>
    </row>
    <row r="66" spans="4:8" x14ac:dyDescent="0.2">
      <c r="D66" s="46"/>
      <c r="E66" s="46"/>
      <c r="F66" s="46"/>
      <c r="G66" s="46"/>
      <c r="H66" s="46"/>
    </row>
    <row r="67" spans="4:8" x14ac:dyDescent="0.2">
      <c r="D67" s="46"/>
      <c r="E67" s="46"/>
      <c r="F67" s="46"/>
      <c r="G67" s="46"/>
      <c r="H67" s="46"/>
    </row>
    <row r="68" spans="4:8" x14ac:dyDescent="0.2">
      <c r="D68" s="46"/>
      <c r="E68" s="46"/>
      <c r="F68" s="46"/>
      <c r="G68" s="46"/>
      <c r="H68" s="46"/>
    </row>
    <row r="69" spans="4:8" x14ac:dyDescent="0.2">
      <c r="D69" s="46"/>
      <c r="E69" s="46"/>
      <c r="F69" s="46"/>
      <c r="G69" s="46"/>
      <c r="H69" s="46"/>
    </row>
    <row r="70" spans="4:8" x14ac:dyDescent="0.2">
      <c r="D70" s="46"/>
      <c r="E70" s="46"/>
      <c r="F70" s="46"/>
      <c r="G70" s="46"/>
      <c r="H70" s="46"/>
    </row>
    <row r="71" spans="4:8" x14ac:dyDescent="0.2">
      <c r="D71" s="46"/>
      <c r="E71" s="46"/>
      <c r="F71" s="46"/>
      <c r="G71" s="46"/>
      <c r="H71" s="46"/>
    </row>
    <row r="72" spans="4:8" x14ac:dyDescent="0.2">
      <c r="D72" s="46"/>
      <c r="E72" s="46"/>
      <c r="F72" s="46"/>
      <c r="G72" s="46"/>
      <c r="H72" s="46"/>
    </row>
    <row r="73" spans="4:8" x14ac:dyDescent="0.2">
      <c r="D73" s="46"/>
      <c r="E73" s="46"/>
      <c r="F73" s="46"/>
      <c r="G73" s="46"/>
      <c r="H73" s="46"/>
    </row>
    <row r="74" spans="4:8" x14ac:dyDescent="0.2">
      <c r="D74" s="46"/>
      <c r="E74" s="46"/>
      <c r="F74" s="46"/>
      <c r="G74" s="46"/>
      <c r="H74" s="46"/>
    </row>
    <row r="75" spans="4:8" x14ac:dyDescent="0.2">
      <c r="D75" s="46"/>
      <c r="E75" s="46"/>
      <c r="F75" s="46"/>
      <c r="G75" s="46"/>
      <c r="H75" s="46"/>
    </row>
    <row r="76" spans="4:8" x14ac:dyDescent="0.2">
      <c r="D76" s="46"/>
      <c r="E76" s="46"/>
      <c r="F76" s="46"/>
      <c r="G76" s="46"/>
      <c r="H76" s="46"/>
    </row>
    <row r="77" spans="4:8" x14ac:dyDescent="0.2">
      <c r="D77" s="46"/>
      <c r="E77" s="46"/>
      <c r="F77" s="46"/>
      <c r="G77" s="46"/>
      <c r="H77" s="46"/>
    </row>
    <row r="78" spans="4:8" x14ac:dyDescent="0.2">
      <c r="D78" s="46"/>
      <c r="E78" s="46"/>
      <c r="F78" s="46"/>
      <c r="G78" s="46"/>
      <c r="H78" s="46"/>
    </row>
    <row r="79" spans="4:8" x14ac:dyDescent="0.2">
      <c r="D79" s="46"/>
      <c r="E79" s="46"/>
      <c r="F79" s="46"/>
      <c r="G79" s="46"/>
      <c r="H79" s="46"/>
    </row>
    <row r="80" spans="4:8" x14ac:dyDescent="0.2">
      <c r="D80" s="46"/>
      <c r="E80" s="46"/>
      <c r="F80" s="46"/>
      <c r="G80" s="46"/>
      <c r="H80" s="46"/>
    </row>
    <row r="81" spans="4:8" x14ac:dyDescent="0.2">
      <c r="D81" s="46"/>
      <c r="E81" s="46"/>
      <c r="F81" s="46"/>
      <c r="G81" s="46"/>
      <c r="H81" s="46"/>
    </row>
    <row r="82" spans="4:8" x14ac:dyDescent="0.2">
      <c r="D82" s="46"/>
      <c r="E82" s="46"/>
      <c r="F82" s="46"/>
      <c r="G82" s="46"/>
      <c r="H82" s="46"/>
    </row>
    <row r="83" spans="4:8" x14ac:dyDescent="0.2">
      <c r="D83" s="46"/>
      <c r="E83" s="46"/>
      <c r="F83" s="46"/>
      <c r="G83" s="46"/>
      <c r="H83" s="46"/>
    </row>
    <row r="84" spans="4:8" x14ac:dyDescent="0.2">
      <c r="D84" s="46"/>
      <c r="E84" s="46"/>
      <c r="F84" s="46"/>
      <c r="G84" s="46"/>
      <c r="H84" s="46"/>
    </row>
    <row r="85" spans="4:8" x14ac:dyDescent="0.2">
      <c r="D85" s="46"/>
      <c r="E85" s="46"/>
      <c r="F85" s="46"/>
      <c r="G85" s="46"/>
      <c r="H85" s="46"/>
    </row>
    <row r="86" spans="4:8" x14ac:dyDescent="0.2">
      <c r="D86" s="46"/>
      <c r="E86" s="46"/>
      <c r="F86" s="46"/>
      <c r="G86" s="46"/>
      <c r="H86" s="46"/>
    </row>
    <row r="87" spans="4:8" x14ac:dyDescent="0.2">
      <c r="D87" s="46"/>
      <c r="E87" s="46"/>
      <c r="F87" s="46"/>
      <c r="G87" s="46"/>
      <c r="H87" s="46"/>
    </row>
    <row r="88" spans="4:8" x14ac:dyDescent="0.2">
      <c r="D88" s="46"/>
      <c r="E88" s="46"/>
      <c r="F88" s="46"/>
      <c r="G88" s="46"/>
      <c r="H88" s="46"/>
    </row>
    <row r="89" spans="4:8" x14ac:dyDescent="0.2">
      <c r="D89" s="46"/>
      <c r="E89" s="46"/>
      <c r="F89" s="46"/>
      <c r="G89" s="46"/>
      <c r="H89" s="46"/>
    </row>
    <row r="90" spans="4:8" x14ac:dyDescent="0.2">
      <c r="D90" s="46"/>
      <c r="E90" s="46"/>
      <c r="F90" s="46"/>
      <c r="G90" s="46"/>
      <c r="H90" s="46"/>
    </row>
    <row r="91" spans="4:8" x14ac:dyDescent="0.2">
      <c r="D91" s="46"/>
      <c r="E91" s="46"/>
      <c r="F91" s="46"/>
      <c r="G91" s="46"/>
      <c r="H91" s="46"/>
    </row>
    <row r="92" spans="4:8" x14ac:dyDescent="0.2">
      <c r="D92" s="46"/>
      <c r="E92" s="46"/>
      <c r="F92" s="46"/>
      <c r="G92" s="46"/>
      <c r="H92" s="46"/>
    </row>
    <row r="93" spans="4:8" x14ac:dyDescent="0.2">
      <c r="D93" s="46"/>
      <c r="E93" s="46"/>
      <c r="F93" s="46"/>
      <c r="G93" s="46"/>
      <c r="H93" s="46"/>
    </row>
    <row r="94" spans="4:8" x14ac:dyDescent="0.2">
      <c r="D94" s="46"/>
      <c r="E94" s="46"/>
      <c r="F94" s="46"/>
      <c r="G94" s="46"/>
      <c r="H94" s="46"/>
    </row>
    <row r="95" spans="4:8" x14ac:dyDescent="0.2">
      <c r="D95" s="46"/>
      <c r="E95" s="46"/>
      <c r="F95" s="46"/>
      <c r="G95" s="46"/>
      <c r="H95" s="46"/>
    </row>
    <row r="96" spans="4:8" x14ac:dyDescent="0.2">
      <c r="D96" s="46"/>
      <c r="E96" s="46"/>
      <c r="F96" s="46"/>
      <c r="G96" s="46"/>
      <c r="H96" s="46"/>
    </row>
    <row r="97" spans="4:8" x14ac:dyDescent="0.2">
      <c r="D97" s="46"/>
      <c r="E97" s="46"/>
      <c r="F97" s="46"/>
      <c r="G97" s="46"/>
      <c r="H97" s="46"/>
    </row>
    <row r="98" spans="4:8" x14ac:dyDescent="0.2">
      <c r="D98" s="46"/>
      <c r="E98" s="46"/>
      <c r="F98" s="46"/>
      <c r="G98" s="46"/>
      <c r="H98" s="46"/>
    </row>
    <row r="99" spans="4:8" x14ac:dyDescent="0.2">
      <c r="D99" s="46"/>
      <c r="E99" s="46"/>
      <c r="F99" s="46"/>
      <c r="G99" s="46"/>
      <c r="H99" s="46"/>
    </row>
    <row r="100" spans="4:8" x14ac:dyDescent="0.2">
      <c r="D100" s="46"/>
      <c r="E100" s="46"/>
      <c r="F100" s="46"/>
      <c r="G100" s="46"/>
      <c r="H100" s="46"/>
    </row>
    <row r="101" spans="4:8" x14ac:dyDescent="0.2">
      <c r="D101" s="46"/>
      <c r="E101" s="46"/>
      <c r="F101" s="46"/>
      <c r="G101" s="46"/>
      <c r="H101" s="46"/>
    </row>
    <row r="102" spans="4:8" x14ac:dyDescent="0.2">
      <c r="D102" s="46"/>
      <c r="E102" s="46"/>
      <c r="F102" s="46"/>
      <c r="G102" s="46"/>
      <c r="H102" s="46"/>
    </row>
    <row r="103" spans="4:8" x14ac:dyDescent="0.2">
      <c r="D103" s="46"/>
      <c r="E103" s="46"/>
      <c r="F103" s="46"/>
      <c r="G103" s="46"/>
      <c r="H103" s="46"/>
    </row>
    <row r="104" spans="4:8" x14ac:dyDescent="0.2">
      <c r="D104" s="46"/>
      <c r="E104" s="46"/>
      <c r="F104" s="46"/>
      <c r="G104" s="46"/>
      <c r="H104" s="46"/>
    </row>
    <row r="105" spans="4:8" x14ac:dyDescent="0.2">
      <c r="D105" s="46"/>
      <c r="E105" s="46"/>
      <c r="F105" s="46"/>
      <c r="G105" s="46"/>
      <c r="H105" s="46"/>
    </row>
    <row r="106" spans="4:8" x14ac:dyDescent="0.2">
      <c r="D106" s="46"/>
      <c r="E106" s="46"/>
      <c r="F106" s="46"/>
      <c r="G106" s="46"/>
      <c r="H106" s="46"/>
    </row>
    <row r="107" spans="4:8" x14ac:dyDescent="0.2">
      <c r="H107" s="46"/>
    </row>
    <row r="108" spans="4:8" x14ac:dyDescent="0.2">
      <c r="H108" s="46"/>
    </row>
    <row r="109" spans="4:8" x14ac:dyDescent="0.2">
      <c r="H109" s="46"/>
    </row>
    <row r="110" spans="4:8" x14ac:dyDescent="0.2">
      <c r="H110" s="46"/>
    </row>
    <row r="1048576" spans="2:2" x14ac:dyDescent="0.2">
      <c r="B1048576" s="130" t="e">
        <f>VLOOKUP(A1048576,'Problemorientiert 9F neu'!$A$24:$G$76,7,FALSE)</f>
        <v>#N/A</v>
      </c>
    </row>
  </sheetData>
  <pageMargins left="0.7" right="0.7" top="0.78740157499999996" bottom="0.78740157499999996" header="0.3" footer="0.3"/>
  <pageSetup paperSize="9" scale="61" orientation="landscape" horizontalDpi="0" verticalDpi="0"/>
  <headerFooter alignWithMargins="0">
    <oddFooter>&amp;L&amp;K262626&amp;G</oddFooter>
  </headerFooter>
  <drawing r:id="rId1"/>
  <legacyDrawing r:id="rId2"/>
  <legacyDrawingHF r:id="rId3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B3AE6A-68A0-2B45-A272-AEC3AFF6E7B7}">
  <sheetPr>
    <tabColor rgb="FFCEE741"/>
  </sheetPr>
  <dimension ref="B1:P131"/>
  <sheetViews>
    <sheetView topLeftCell="G1" zoomScaleNormal="100" workbookViewId="0">
      <selection sqref="A1:A1048576"/>
    </sheetView>
  </sheetViews>
  <sheetFormatPr baseColWidth="10" defaultRowHeight="15" x14ac:dyDescent="0.2"/>
  <cols>
    <col min="1" max="1" width="10.83203125" style="38"/>
    <col min="2" max="2" width="6.5" style="38" customWidth="1"/>
    <col min="3" max="3" width="55.83203125" style="42" customWidth="1"/>
    <col min="4" max="4" width="5.1640625" style="42" customWidth="1"/>
    <col min="5" max="5" width="55.83203125" style="42" customWidth="1"/>
    <col min="6" max="7" width="5.1640625" style="42" customWidth="1"/>
    <col min="8" max="8" width="55.83203125" style="42" customWidth="1"/>
    <col min="9" max="9" width="12.83203125" style="42" customWidth="1"/>
    <col min="10" max="10" width="10.5" style="42" customWidth="1"/>
    <col min="11" max="11" width="19.6640625" style="42" customWidth="1"/>
    <col min="12" max="12" width="27" style="38" customWidth="1"/>
    <col min="13" max="16384" width="10.83203125" style="38"/>
  </cols>
  <sheetData>
    <row r="1" spans="2:16" ht="40" customHeight="1" x14ac:dyDescent="0.25">
      <c r="B1" s="74"/>
      <c r="C1" s="74" t="s">
        <v>125</v>
      </c>
      <c r="D1" s="75"/>
      <c r="E1" s="76" t="s">
        <v>126</v>
      </c>
      <c r="F1" s="75"/>
      <c r="G1" s="75"/>
      <c r="H1" s="74" t="s">
        <v>127</v>
      </c>
      <c r="I1" s="45" t="s">
        <v>66</v>
      </c>
      <c r="J1" s="45" t="s">
        <v>65</v>
      </c>
      <c r="K1" s="45" t="s">
        <v>71</v>
      </c>
      <c r="L1" s="45" t="s">
        <v>68</v>
      </c>
      <c r="M1" s="38" t="s">
        <v>64</v>
      </c>
    </row>
    <row r="2" spans="2:16" ht="16" thickBot="1" x14ac:dyDescent="0.25">
      <c r="B2" s="38" t="s">
        <v>128</v>
      </c>
      <c r="G2" s="42" t="s">
        <v>133</v>
      </c>
      <c r="I2" s="46"/>
      <c r="J2" s="46"/>
      <c r="K2" s="46"/>
    </row>
    <row r="3" spans="2:16" ht="40" customHeight="1" thickBot="1" x14ac:dyDescent="0.45">
      <c r="B3" s="38" t="s">
        <v>129</v>
      </c>
      <c r="C3" s="78" t="s">
        <v>90</v>
      </c>
      <c r="D3" s="80" t="s">
        <v>134</v>
      </c>
      <c r="E3" s="78" t="s">
        <v>237</v>
      </c>
      <c r="F3" s="80" t="s">
        <v>134</v>
      </c>
      <c r="G3" s="79" t="s">
        <v>70</v>
      </c>
      <c r="H3" s="78" t="s">
        <v>238</v>
      </c>
      <c r="I3" s="46">
        <v>20250430</v>
      </c>
      <c r="J3" s="46" t="s">
        <v>69</v>
      </c>
      <c r="K3" s="46">
        <v>1410</v>
      </c>
      <c r="L3" s="38" t="str">
        <f>CONCATENATE(I3,$M$1,K3,$M$1,B3,$M$1,J3,$M$1,G3)</f>
        <v>20250430_1410_AED1_RA_01</v>
      </c>
    </row>
    <row r="4" spans="2:16" ht="40" customHeight="1" thickBot="1" x14ac:dyDescent="0.45">
      <c r="B4" s="38" t="s">
        <v>129</v>
      </c>
      <c r="C4" s="78" t="s">
        <v>90</v>
      </c>
      <c r="D4" s="80" t="s">
        <v>134</v>
      </c>
      <c r="E4" s="77"/>
      <c r="F4" s="80" t="s">
        <v>134</v>
      </c>
      <c r="G4" s="79" t="s">
        <v>73</v>
      </c>
      <c r="H4" s="77" t="s">
        <v>239</v>
      </c>
      <c r="I4" s="46">
        <v>20250507</v>
      </c>
      <c r="J4" s="46" t="s">
        <v>72</v>
      </c>
      <c r="K4" s="46">
        <v>1630</v>
      </c>
      <c r="L4" s="38" t="str">
        <f t="shared" ref="L4:L14" si="0">CONCATENATE(I4,$M$1,K4,$M$1,B4,$M$1,J4,$M$1,G4)</f>
        <v>20250507_1630_AED1_CL_02</v>
      </c>
    </row>
    <row r="5" spans="2:16" ht="40" customHeight="1" x14ac:dyDescent="0.4">
      <c r="C5" s="77"/>
      <c r="D5" s="80" t="s">
        <v>134</v>
      </c>
      <c r="E5" s="77"/>
      <c r="F5" s="80" t="s">
        <v>134</v>
      </c>
      <c r="G5" s="79" t="s">
        <v>74</v>
      </c>
      <c r="H5" s="77"/>
      <c r="I5" s="46">
        <v>20250507</v>
      </c>
      <c r="J5" s="46" t="s">
        <v>85</v>
      </c>
      <c r="K5" s="46">
        <v>1632</v>
      </c>
      <c r="L5" s="38" t="str">
        <f t="shared" si="0"/>
        <v>20250507_1632__CA_03</v>
      </c>
    </row>
    <row r="6" spans="2:16" ht="40" customHeight="1" x14ac:dyDescent="0.4">
      <c r="B6" s="38" t="s">
        <v>130</v>
      </c>
      <c r="C6" s="77"/>
      <c r="D6" s="80" t="s">
        <v>134</v>
      </c>
      <c r="E6" s="77"/>
      <c r="F6" s="80" t="s">
        <v>134</v>
      </c>
      <c r="G6" s="79" t="s">
        <v>75</v>
      </c>
      <c r="H6" s="77"/>
      <c r="I6" s="46"/>
      <c r="J6" s="46"/>
      <c r="K6" s="46"/>
      <c r="L6" s="38" t="str">
        <f t="shared" si="0"/>
        <v>__AED2__04</v>
      </c>
    </row>
    <row r="7" spans="2:16" ht="40" customHeight="1" x14ac:dyDescent="0.4">
      <c r="B7" s="38" t="s">
        <v>131</v>
      </c>
      <c r="C7" s="77"/>
      <c r="D7" s="80" t="s">
        <v>134</v>
      </c>
      <c r="E7" s="77"/>
      <c r="F7" s="80" t="s">
        <v>134</v>
      </c>
      <c r="G7" s="79" t="s">
        <v>76</v>
      </c>
      <c r="H7" s="77"/>
      <c r="I7" s="46"/>
      <c r="J7" s="46"/>
      <c r="K7" s="46"/>
      <c r="L7" s="38" t="str">
        <f t="shared" si="0"/>
        <v>__AED3__05</v>
      </c>
    </row>
    <row r="8" spans="2:16" ht="40" customHeight="1" x14ac:dyDescent="0.2">
      <c r="B8" s="38" t="s">
        <v>132</v>
      </c>
      <c r="C8" s="77"/>
      <c r="D8" s="79"/>
      <c r="E8" s="77"/>
      <c r="F8" s="46"/>
      <c r="G8" s="79" t="s">
        <v>77</v>
      </c>
      <c r="H8" s="77"/>
      <c r="I8" s="46"/>
      <c r="J8" s="46"/>
      <c r="K8" s="46"/>
      <c r="L8" s="38" t="str">
        <f t="shared" si="0"/>
        <v>__usw__06</v>
      </c>
    </row>
    <row r="9" spans="2:16" ht="40" customHeight="1" x14ac:dyDescent="0.2">
      <c r="C9" s="77"/>
      <c r="D9" s="79"/>
      <c r="E9" s="77"/>
      <c r="F9" s="46"/>
      <c r="G9" s="79"/>
      <c r="H9" s="77"/>
      <c r="I9" s="46"/>
      <c r="J9" s="46"/>
      <c r="K9" s="46"/>
      <c r="L9" s="38" t="str">
        <f t="shared" si="0"/>
        <v>____</v>
      </c>
    </row>
    <row r="10" spans="2:16" ht="40" customHeight="1" x14ac:dyDescent="0.2">
      <c r="C10" s="77"/>
      <c r="D10" s="79"/>
      <c r="E10" s="77"/>
      <c r="F10" s="46"/>
      <c r="G10" s="79"/>
      <c r="H10" s="77"/>
      <c r="I10" s="46"/>
      <c r="J10" s="46"/>
      <c r="K10" s="46"/>
      <c r="L10" s="38" t="str">
        <f t="shared" si="0"/>
        <v>____</v>
      </c>
    </row>
    <row r="11" spans="2:16" ht="40" customHeight="1" x14ac:dyDescent="0.2">
      <c r="C11" s="77"/>
      <c r="D11" s="79"/>
      <c r="E11" s="77"/>
      <c r="F11" s="46"/>
      <c r="G11" s="79"/>
      <c r="H11" s="77"/>
      <c r="I11" s="46"/>
      <c r="J11" s="46"/>
      <c r="K11" s="46"/>
      <c r="L11" s="38" t="str">
        <f t="shared" si="0"/>
        <v>____</v>
      </c>
    </row>
    <row r="12" spans="2:16" ht="40" customHeight="1" x14ac:dyDescent="0.2">
      <c r="C12" s="77"/>
      <c r="D12" s="79"/>
      <c r="E12" s="77"/>
      <c r="F12" s="46"/>
      <c r="G12" s="79"/>
      <c r="H12" s="77"/>
      <c r="I12" s="46"/>
      <c r="J12" s="46"/>
      <c r="K12" s="46"/>
      <c r="L12" s="38" t="str">
        <f t="shared" si="0"/>
        <v>____</v>
      </c>
    </row>
    <row r="13" spans="2:16" ht="40" customHeight="1" x14ac:dyDescent="0.2">
      <c r="C13" s="77"/>
      <c r="D13" s="79"/>
      <c r="E13" s="77"/>
      <c r="F13" s="46"/>
      <c r="G13" s="79"/>
      <c r="H13" s="77"/>
      <c r="I13" s="46"/>
      <c r="J13" s="46"/>
      <c r="K13" s="46"/>
      <c r="L13" s="38" t="str">
        <f t="shared" si="0"/>
        <v>____</v>
      </c>
    </row>
    <row r="14" spans="2:16" ht="40" customHeight="1" x14ac:dyDescent="0.2">
      <c r="C14" s="77"/>
      <c r="D14" s="79"/>
      <c r="E14" s="77"/>
      <c r="F14" s="46"/>
      <c r="G14" s="79"/>
      <c r="H14" s="77"/>
      <c r="I14" s="46"/>
      <c r="J14" s="46"/>
      <c r="K14" s="46"/>
      <c r="L14" s="38" t="str">
        <f t="shared" si="0"/>
        <v>____</v>
      </c>
      <c r="M14" s="46"/>
      <c r="N14" s="46"/>
      <c r="O14" s="46"/>
      <c r="P14" s="46"/>
    </row>
    <row r="15" spans="2:16" ht="40" customHeight="1" x14ac:dyDescent="0.2">
      <c r="C15" s="77"/>
      <c r="D15" s="79"/>
      <c r="E15" s="77"/>
      <c r="F15" s="46"/>
      <c r="G15" s="79"/>
      <c r="H15" s="77"/>
      <c r="I15" s="46"/>
      <c r="J15" s="46"/>
      <c r="K15" s="46"/>
      <c r="L15" s="46"/>
      <c r="M15" s="46"/>
      <c r="N15" s="46"/>
      <c r="O15" s="46"/>
      <c r="P15" s="46"/>
    </row>
    <row r="16" spans="2:16" ht="40" customHeight="1" x14ac:dyDescent="0.2">
      <c r="C16" s="77"/>
      <c r="D16" s="79"/>
      <c r="E16" s="77"/>
      <c r="F16" s="46"/>
      <c r="G16" s="79"/>
      <c r="H16" s="77"/>
      <c r="I16" s="46"/>
      <c r="J16" s="46"/>
      <c r="K16" s="46"/>
      <c r="L16" s="46"/>
      <c r="M16" s="46"/>
      <c r="N16" s="46"/>
      <c r="O16" s="46"/>
      <c r="P16" s="46"/>
    </row>
    <row r="17" spans="3:16" ht="40" customHeight="1" x14ac:dyDescent="0.2">
      <c r="C17" s="77"/>
      <c r="D17" s="79"/>
      <c r="E17" s="77"/>
      <c r="F17" s="46"/>
      <c r="G17" s="79"/>
      <c r="H17" s="77"/>
      <c r="I17" s="46"/>
      <c r="J17" s="46"/>
      <c r="K17" s="46"/>
      <c r="L17" s="46"/>
      <c r="M17" s="46"/>
      <c r="N17" s="46"/>
      <c r="O17" s="46"/>
      <c r="P17" s="46"/>
    </row>
    <row r="18" spans="3:16" ht="40" customHeight="1" x14ac:dyDescent="0.2">
      <c r="C18" s="77"/>
      <c r="D18" s="79"/>
      <c r="E18" s="77"/>
      <c r="F18" s="46"/>
      <c r="G18" s="79"/>
      <c r="H18" s="77"/>
      <c r="I18" s="46"/>
      <c r="J18" s="46"/>
      <c r="K18" s="46"/>
      <c r="L18" s="46"/>
      <c r="M18" s="46"/>
      <c r="N18" s="46"/>
      <c r="O18" s="46"/>
      <c r="P18" s="46"/>
    </row>
    <row r="19" spans="3:16" ht="40" customHeight="1" x14ac:dyDescent="0.2">
      <c r="C19" s="77"/>
      <c r="D19" s="79"/>
      <c r="E19" s="77"/>
      <c r="F19" s="46"/>
      <c r="G19" s="79"/>
      <c r="H19" s="77"/>
      <c r="I19" s="46"/>
      <c r="J19" s="46"/>
      <c r="K19" s="46"/>
      <c r="L19" s="46"/>
      <c r="M19" s="46"/>
      <c r="N19" s="46"/>
      <c r="O19" s="46"/>
      <c r="P19" s="46"/>
    </row>
    <row r="20" spans="3:16" ht="40" customHeight="1" x14ac:dyDescent="0.2">
      <c r="C20" s="77"/>
      <c r="D20" s="79"/>
      <c r="E20" s="77"/>
      <c r="F20" s="46"/>
      <c r="G20" s="79"/>
      <c r="H20" s="77"/>
      <c r="I20" s="46"/>
      <c r="J20" s="46"/>
      <c r="K20" s="46"/>
      <c r="L20" s="46"/>
      <c r="M20" s="46"/>
      <c r="N20" s="46"/>
      <c r="O20" s="46"/>
      <c r="P20" s="46"/>
    </row>
    <row r="21" spans="3:16" ht="40" customHeight="1" x14ac:dyDescent="0.2">
      <c r="C21" s="77"/>
      <c r="D21" s="79"/>
      <c r="E21" s="77"/>
      <c r="F21" s="46"/>
      <c r="G21" s="79"/>
      <c r="H21" s="77"/>
      <c r="I21" s="46"/>
      <c r="J21" s="46"/>
      <c r="K21" s="46"/>
      <c r="L21" s="46"/>
      <c r="M21" s="46"/>
      <c r="N21" s="46"/>
      <c r="O21" s="46"/>
      <c r="P21" s="46"/>
    </row>
    <row r="22" spans="3:16" ht="40" customHeight="1" x14ac:dyDescent="0.2">
      <c r="C22" s="77"/>
      <c r="D22" s="79"/>
      <c r="E22" s="77"/>
      <c r="F22" s="46"/>
      <c r="G22" s="79"/>
      <c r="H22" s="77"/>
      <c r="I22" s="46"/>
      <c r="J22" s="46"/>
      <c r="K22" s="46"/>
    </row>
    <row r="23" spans="3:16" ht="40" customHeight="1" x14ac:dyDescent="0.2">
      <c r="C23" s="77"/>
      <c r="D23" s="79"/>
      <c r="E23" s="77"/>
      <c r="F23" s="46"/>
      <c r="G23" s="79"/>
      <c r="H23" s="77"/>
      <c r="I23" s="46"/>
      <c r="J23" s="46"/>
      <c r="K23" s="46"/>
    </row>
    <row r="24" spans="3:16" ht="40" customHeight="1" x14ac:dyDescent="0.2">
      <c r="C24" s="77"/>
      <c r="D24" s="79"/>
      <c r="E24" s="77"/>
      <c r="F24" s="46"/>
      <c r="G24" s="79"/>
      <c r="H24" s="77"/>
      <c r="I24" s="46"/>
      <c r="J24" s="46"/>
      <c r="K24" s="46"/>
    </row>
    <row r="25" spans="3:16" ht="40" customHeight="1" x14ac:dyDescent="0.2">
      <c r="C25" s="77"/>
      <c r="D25" s="79"/>
      <c r="E25" s="77"/>
      <c r="F25" s="46"/>
      <c r="G25" s="79"/>
      <c r="H25" s="77"/>
      <c r="I25" s="46"/>
      <c r="J25" s="46"/>
      <c r="K25" s="46"/>
    </row>
    <row r="26" spans="3:16" ht="40" customHeight="1" x14ac:dyDescent="0.2">
      <c r="C26" s="77"/>
      <c r="D26" s="79"/>
      <c r="E26" s="77"/>
      <c r="F26" s="46"/>
      <c r="G26" s="79"/>
      <c r="H26" s="77"/>
      <c r="I26" s="46"/>
      <c r="J26" s="46"/>
      <c r="K26" s="46"/>
    </row>
    <row r="27" spans="3:16" ht="40" customHeight="1" x14ac:dyDescent="0.2">
      <c r="C27" s="77"/>
      <c r="D27" s="79"/>
      <c r="E27" s="77"/>
      <c r="F27" s="46"/>
      <c r="G27" s="79"/>
      <c r="H27" s="77"/>
      <c r="I27" s="46"/>
      <c r="J27" s="46"/>
      <c r="K27" s="46"/>
    </row>
    <row r="28" spans="3:16" ht="40" customHeight="1" x14ac:dyDescent="0.2">
      <c r="C28" s="77"/>
      <c r="D28" s="79"/>
      <c r="E28" s="77"/>
      <c r="F28" s="46"/>
      <c r="G28" s="79"/>
      <c r="H28" s="77"/>
      <c r="I28" s="46"/>
      <c r="J28" s="46"/>
      <c r="K28" s="46"/>
    </row>
    <row r="29" spans="3:16" ht="40" customHeight="1" x14ac:dyDescent="0.2">
      <c r="C29" s="77"/>
      <c r="D29" s="79"/>
      <c r="E29" s="77"/>
      <c r="F29" s="46"/>
      <c r="G29" s="79"/>
      <c r="H29" s="77"/>
      <c r="I29" s="46"/>
      <c r="J29" s="46"/>
      <c r="K29" s="46"/>
    </row>
    <row r="30" spans="3:16" ht="40" customHeight="1" x14ac:dyDescent="0.2">
      <c r="C30" s="77"/>
      <c r="D30" s="79"/>
      <c r="E30" s="77"/>
      <c r="F30" s="46"/>
      <c r="G30" s="79"/>
      <c r="H30" s="77"/>
      <c r="I30" s="46"/>
      <c r="J30" s="46"/>
      <c r="K30" s="46"/>
    </row>
    <row r="31" spans="3:16" x14ac:dyDescent="0.2">
      <c r="I31" s="46"/>
      <c r="J31" s="46"/>
      <c r="K31" s="46"/>
    </row>
    <row r="32" spans="3:16" x14ac:dyDescent="0.2">
      <c r="I32" s="46"/>
      <c r="J32" s="46"/>
      <c r="K32" s="46"/>
    </row>
    <row r="33" spans="9:11" x14ac:dyDescent="0.2">
      <c r="I33" s="46"/>
      <c r="J33" s="46"/>
      <c r="K33" s="46"/>
    </row>
    <row r="34" spans="9:11" x14ac:dyDescent="0.2">
      <c r="I34" s="46"/>
      <c r="J34" s="46"/>
      <c r="K34" s="46"/>
    </row>
    <row r="35" spans="9:11" x14ac:dyDescent="0.2">
      <c r="I35" s="46"/>
      <c r="J35" s="46"/>
      <c r="K35" s="46"/>
    </row>
    <row r="36" spans="9:11" x14ac:dyDescent="0.2">
      <c r="I36" s="46"/>
      <c r="J36" s="46"/>
      <c r="K36" s="46"/>
    </row>
    <row r="37" spans="9:11" x14ac:dyDescent="0.2">
      <c r="I37" s="46"/>
      <c r="J37" s="46"/>
      <c r="K37" s="46"/>
    </row>
    <row r="38" spans="9:11" x14ac:dyDescent="0.2">
      <c r="I38" s="46"/>
      <c r="J38" s="46"/>
      <c r="K38" s="46"/>
    </row>
    <row r="39" spans="9:11" x14ac:dyDescent="0.2">
      <c r="I39" s="46"/>
      <c r="J39" s="46"/>
      <c r="K39" s="46"/>
    </row>
    <row r="40" spans="9:11" x14ac:dyDescent="0.2">
      <c r="I40" s="89"/>
      <c r="J40" s="89"/>
      <c r="K40" s="89"/>
    </row>
    <row r="41" spans="9:11" x14ac:dyDescent="0.2">
      <c r="I41" s="89"/>
      <c r="J41" s="89"/>
      <c r="K41" s="89"/>
    </row>
    <row r="42" spans="9:11" x14ac:dyDescent="0.2">
      <c r="I42" s="89"/>
      <c r="J42" s="88" t="s">
        <v>146</v>
      </c>
      <c r="K42" s="89"/>
    </row>
    <row r="43" spans="9:11" x14ac:dyDescent="0.2">
      <c r="I43" s="89"/>
      <c r="J43" s="89"/>
      <c r="K43" s="89"/>
    </row>
    <row r="44" spans="9:11" x14ac:dyDescent="0.2">
      <c r="I44" s="89"/>
      <c r="J44" s="89"/>
      <c r="K44" s="89"/>
    </row>
    <row r="45" spans="9:11" x14ac:dyDescent="0.2">
      <c r="I45" s="46"/>
      <c r="J45" s="46"/>
      <c r="K45" s="46"/>
    </row>
    <row r="46" spans="9:11" x14ac:dyDescent="0.2">
      <c r="I46" s="46"/>
      <c r="J46" s="46"/>
      <c r="K46" s="46"/>
    </row>
    <row r="47" spans="9:11" x14ac:dyDescent="0.2">
      <c r="I47" s="46"/>
      <c r="J47" s="46"/>
      <c r="K47" s="46"/>
    </row>
    <row r="48" spans="9:11" ht="16" x14ac:dyDescent="0.2">
      <c r="I48" s="46"/>
      <c r="J48" s="46"/>
      <c r="K48" s="46" t="s">
        <v>147</v>
      </c>
    </row>
    <row r="49" spans="9:11" x14ac:dyDescent="0.2">
      <c r="I49" s="46"/>
      <c r="J49" s="46"/>
      <c r="K49" s="46"/>
    </row>
    <row r="50" spans="9:11" x14ac:dyDescent="0.2">
      <c r="I50" s="46"/>
      <c r="J50" s="46"/>
      <c r="K50" s="46"/>
    </row>
    <row r="51" spans="9:11" x14ac:dyDescent="0.2">
      <c r="I51" s="46"/>
      <c r="J51" s="46"/>
      <c r="K51" s="46"/>
    </row>
    <row r="52" spans="9:11" x14ac:dyDescent="0.2">
      <c r="I52" s="46"/>
      <c r="J52" s="46"/>
      <c r="K52" s="46"/>
    </row>
    <row r="53" spans="9:11" x14ac:dyDescent="0.2">
      <c r="I53" s="46"/>
      <c r="J53" s="46"/>
      <c r="K53" s="46"/>
    </row>
    <row r="54" spans="9:11" x14ac:dyDescent="0.2">
      <c r="I54" s="46"/>
      <c r="J54" s="46"/>
      <c r="K54" s="46"/>
    </row>
    <row r="55" spans="9:11" x14ac:dyDescent="0.2">
      <c r="I55" s="46"/>
      <c r="J55" s="46"/>
      <c r="K55" s="46"/>
    </row>
    <row r="56" spans="9:11" x14ac:dyDescent="0.2">
      <c r="I56" s="46"/>
      <c r="J56" s="46"/>
      <c r="K56" s="46"/>
    </row>
    <row r="57" spans="9:11" x14ac:dyDescent="0.2">
      <c r="I57" s="46"/>
      <c r="J57" s="46"/>
      <c r="K57" s="46"/>
    </row>
    <row r="58" spans="9:11" x14ac:dyDescent="0.2">
      <c r="I58" s="46"/>
      <c r="J58" s="46"/>
      <c r="K58" s="46"/>
    </row>
    <row r="59" spans="9:11" x14ac:dyDescent="0.2">
      <c r="I59" s="46"/>
      <c r="J59" s="46"/>
      <c r="K59" s="46"/>
    </row>
    <row r="60" spans="9:11" x14ac:dyDescent="0.2">
      <c r="I60" s="46"/>
      <c r="J60" s="46"/>
      <c r="K60" s="46"/>
    </row>
    <row r="61" spans="9:11" x14ac:dyDescent="0.2">
      <c r="I61" s="46"/>
      <c r="J61" s="46"/>
      <c r="K61" s="46"/>
    </row>
    <row r="62" spans="9:11" x14ac:dyDescent="0.2">
      <c r="I62" s="46"/>
      <c r="J62" s="46"/>
      <c r="K62" s="46"/>
    </row>
    <row r="63" spans="9:11" x14ac:dyDescent="0.2">
      <c r="I63" s="46"/>
      <c r="J63" s="46"/>
      <c r="K63" s="46"/>
    </row>
    <row r="64" spans="9:11" x14ac:dyDescent="0.2">
      <c r="I64" s="46"/>
      <c r="J64" s="46"/>
      <c r="K64" s="46"/>
    </row>
    <row r="65" spans="9:11" x14ac:dyDescent="0.2">
      <c r="I65" s="46"/>
      <c r="J65" s="46"/>
      <c r="K65" s="46"/>
    </row>
    <row r="66" spans="9:11" x14ac:dyDescent="0.2">
      <c r="I66" s="46"/>
      <c r="J66" s="46"/>
      <c r="K66" s="46"/>
    </row>
    <row r="67" spans="9:11" x14ac:dyDescent="0.2">
      <c r="I67" s="46"/>
      <c r="J67" s="46"/>
      <c r="K67" s="46"/>
    </row>
    <row r="68" spans="9:11" x14ac:dyDescent="0.2">
      <c r="I68" s="46"/>
      <c r="J68" s="46"/>
      <c r="K68" s="46"/>
    </row>
    <row r="69" spans="9:11" x14ac:dyDescent="0.2">
      <c r="I69" s="46"/>
      <c r="J69" s="46"/>
      <c r="K69" s="46"/>
    </row>
    <row r="70" spans="9:11" x14ac:dyDescent="0.2">
      <c r="I70" s="46"/>
      <c r="J70" s="46"/>
      <c r="K70" s="46"/>
    </row>
    <row r="71" spans="9:11" x14ac:dyDescent="0.2">
      <c r="I71" s="46"/>
      <c r="J71" s="46"/>
      <c r="K71" s="46"/>
    </row>
    <row r="72" spans="9:11" x14ac:dyDescent="0.2">
      <c r="I72" s="46"/>
      <c r="J72" s="46"/>
      <c r="K72" s="46"/>
    </row>
    <row r="73" spans="9:11" x14ac:dyDescent="0.2">
      <c r="I73" s="46"/>
      <c r="J73" s="46"/>
      <c r="K73" s="46"/>
    </row>
    <row r="74" spans="9:11" x14ac:dyDescent="0.2">
      <c r="I74" s="46"/>
      <c r="J74" s="46"/>
      <c r="K74" s="46"/>
    </row>
    <row r="75" spans="9:11" x14ac:dyDescent="0.2">
      <c r="I75" s="46"/>
      <c r="J75" s="46"/>
      <c r="K75" s="46"/>
    </row>
    <row r="76" spans="9:11" x14ac:dyDescent="0.2">
      <c r="I76" s="46"/>
      <c r="J76" s="46"/>
      <c r="K76" s="46"/>
    </row>
    <row r="77" spans="9:11" x14ac:dyDescent="0.2">
      <c r="I77" s="46"/>
      <c r="J77" s="46"/>
      <c r="K77" s="46"/>
    </row>
    <row r="78" spans="9:11" x14ac:dyDescent="0.2">
      <c r="I78" s="46"/>
      <c r="J78" s="46"/>
      <c r="K78" s="46"/>
    </row>
    <row r="79" spans="9:11" x14ac:dyDescent="0.2">
      <c r="I79" s="46"/>
      <c r="J79" s="46"/>
      <c r="K79" s="46"/>
    </row>
    <row r="80" spans="9:11" x14ac:dyDescent="0.2">
      <c r="I80" s="46"/>
      <c r="J80" s="46"/>
      <c r="K80" s="46"/>
    </row>
    <row r="81" spans="9:11" x14ac:dyDescent="0.2">
      <c r="I81" s="46"/>
      <c r="J81" s="46"/>
      <c r="K81" s="46"/>
    </row>
    <row r="82" spans="9:11" x14ac:dyDescent="0.2">
      <c r="I82" s="46"/>
      <c r="J82" s="46"/>
      <c r="K82" s="46"/>
    </row>
    <row r="83" spans="9:11" x14ac:dyDescent="0.2">
      <c r="I83" s="46"/>
      <c r="J83" s="46"/>
      <c r="K83" s="46"/>
    </row>
    <row r="84" spans="9:11" x14ac:dyDescent="0.2">
      <c r="I84" s="46"/>
      <c r="J84" s="46"/>
      <c r="K84" s="46"/>
    </row>
    <row r="85" spans="9:11" x14ac:dyDescent="0.2">
      <c r="I85" s="46"/>
      <c r="J85" s="46"/>
      <c r="K85" s="46"/>
    </row>
    <row r="86" spans="9:11" x14ac:dyDescent="0.2">
      <c r="I86" s="46"/>
      <c r="J86" s="46"/>
      <c r="K86" s="46"/>
    </row>
    <row r="87" spans="9:11" x14ac:dyDescent="0.2">
      <c r="I87" s="46"/>
      <c r="J87" s="46"/>
      <c r="K87" s="46"/>
    </row>
    <row r="88" spans="9:11" x14ac:dyDescent="0.2">
      <c r="I88" s="46"/>
      <c r="J88" s="46"/>
      <c r="K88" s="46"/>
    </row>
    <row r="89" spans="9:11" x14ac:dyDescent="0.2">
      <c r="I89" s="46"/>
      <c r="J89" s="46"/>
      <c r="K89" s="46"/>
    </row>
    <row r="90" spans="9:11" x14ac:dyDescent="0.2">
      <c r="I90" s="46"/>
      <c r="J90" s="46"/>
      <c r="K90" s="46"/>
    </row>
    <row r="91" spans="9:11" x14ac:dyDescent="0.2">
      <c r="I91" s="46"/>
      <c r="J91" s="46"/>
      <c r="K91" s="46"/>
    </row>
    <row r="92" spans="9:11" x14ac:dyDescent="0.2">
      <c r="I92" s="46"/>
      <c r="J92" s="46"/>
      <c r="K92" s="46"/>
    </row>
    <row r="93" spans="9:11" x14ac:dyDescent="0.2">
      <c r="I93" s="46"/>
      <c r="J93" s="46"/>
      <c r="K93" s="46"/>
    </row>
    <row r="94" spans="9:11" x14ac:dyDescent="0.2">
      <c r="I94" s="46"/>
      <c r="J94" s="46"/>
      <c r="K94" s="46"/>
    </row>
    <row r="95" spans="9:11" x14ac:dyDescent="0.2">
      <c r="I95" s="46"/>
      <c r="J95" s="46"/>
      <c r="K95" s="46"/>
    </row>
    <row r="96" spans="9:11" x14ac:dyDescent="0.2">
      <c r="I96" s="46"/>
      <c r="J96" s="46"/>
      <c r="K96" s="46"/>
    </row>
    <row r="97" spans="9:11" x14ac:dyDescent="0.2">
      <c r="I97" s="46"/>
      <c r="J97" s="46"/>
      <c r="K97" s="46"/>
    </row>
    <row r="98" spans="9:11" x14ac:dyDescent="0.2">
      <c r="I98" s="46"/>
      <c r="J98" s="46"/>
      <c r="K98" s="46"/>
    </row>
    <row r="99" spans="9:11" x14ac:dyDescent="0.2">
      <c r="I99" s="46"/>
      <c r="J99" s="46"/>
      <c r="K99" s="46"/>
    </row>
    <row r="100" spans="9:11" x14ac:dyDescent="0.2">
      <c r="I100" s="46"/>
      <c r="J100" s="46"/>
      <c r="K100" s="46"/>
    </row>
    <row r="101" spans="9:11" x14ac:dyDescent="0.2">
      <c r="I101" s="46"/>
      <c r="J101" s="46"/>
      <c r="K101" s="46"/>
    </row>
    <row r="102" spans="9:11" x14ac:dyDescent="0.2">
      <c r="I102" s="46"/>
      <c r="J102" s="46"/>
      <c r="K102" s="46"/>
    </row>
    <row r="103" spans="9:11" x14ac:dyDescent="0.2">
      <c r="I103" s="46"/>
      <c r="J103" s="46"/>
      <c r="K103" s="46"/>
    </row>
    <row r="104" spans="9:11" x14ac:dyDescent="0.2">
      <c r="I104" s="46"/>
      <c r="J104" s="46"/>
      <c r="K104" s="46"/>
    </row>
    <row r="105" spans="9:11" x14ac:dyDescent="0.2">
      <c r="I105" s="46"/>
      <c r="J105" s="46"/>
      <c r="K105" s="46"/>
    </row>
    <row r="106" spans="9:11" x14ac:dyDescent="0.2">
      <c r="I106" s="46"/>
      <c r="J106" s="46"/>
      <c r="K106" s="46"/>
    </row>
    <row r="107" spans="9:11" x14ac:dyDescent="0.2">
      <c r="I107" s="46"/>
      <c r="J107" s="46"/>
      <c r="K107" s="46"/>
    </row>
    <row r="108" spans="9:11" x14ac:dyDescent="0.2">
      <c r="I108" s="46"/>
      <c r="J108" s="46"/>
      <c r="K108" s="46"/>
    </row>
    <row r="109" spans="9:11" x14ac:dyDescent="0.2">
      <c r="I109" s="46"/>
      <c r="J109" s="46"/>
      <c r="K109" s="46"/>
    </row>
    <row r="110" spans="9:11" x14ac:dyDescent="0.2">
      <c r="I110" s="46"/>
      <c r="J110" s="46"/>
      <c r="K110" s="46"/>
    </row>
    <row r="111" spans="9:11" x14ac:dyDescent="0.2">
      <c r="I111" s="46"/>
      <c r="J111" s="46"/>
      <c r="K111" s="46"/>
    </row>
    <row r="112" spans="9:11" x14ac:dyDescent="0.2">
      <c r="I112" s="46"/>
      <c r="J112" s="46"/>
      <c r="K112" s="46"/>
    </row>
    <row r="113" spans="9:11" x14ac:dyDescent="0.2">
      <c r="I113" s="46"/>
      <c r="J113" s="46"/>
      <c r="K113" s="46"/>
    </row>
    <row r="114" spans="9:11" x14ac:dyDescent="0.2">
      <c r="I114" s="46"/>
      <c r="J114" s="46"/>
      <c r="K114" s="46"/>
    </row>
    <row r="115" spans="9:11" x14ac:dyDescent="0.2">
      <c r="I115" s="46"/>
      <c r="J115" s="46"/>
      <c r="K115" s="46"/>
    </row>
    <row r="116" spans="9:11" x14ac:dyDescent="0.2">
      <c r="I116" s="46"/>
      <c r="J116" s="46"/>
      <c r="K116" s="46"/>
    </row>
    <row r="117" spans="9:11" x14ac:dyDescent="0.2">
      <c r="I117" s="46"/>
      <c r="J117" s="46"/>
      <c r="K117" s="46"/>
    </row>
    <row r="118" spans="9:11" x14ac:dyDescent="0.2">
      <c r="I118" s="46"/>
      <c r="J118" s="46"/>
      <c r="K118" s="46"/>
    </row>
    <row r="119" spans="9:11" x14ac:dyDescent="0.2">
      <c r="I119" s="46"/>
      <c r="J119" s="46"/>
      <c r="K119" s="46"/>
    </row>
    <row r="120" spans="9:11" x14ac:dyDescent="0.2">
      <c r="I120" s="46"/>
      <c r="J120" s="46"/>
      <c r="K120" s="46"/>
    </row>
    <row r="121" spans="9:11" x14ac:dyDescent="0.2">
      <c r="I121" s="46"/>
      <c r="J121" s="46"/>
      <c r="K121" s="46"/>
    </row>
    <row r="122" spans="9:11" x14ac:dyDescent="0.2">
      <c r="I122" s="46"/>
      <c r="J122" s="46"/>
      <c r="K122" s="46"/>
    </row>
    <row r="123" spans="9:11" x14ac:dyDescent="0.2">
      <c r="I123" s="46"/>
      <c r="J123" s="46"/>
      <c r="K123" s="46"/>
    </row>
    <row r="124" spans="9:11" x14ac:dyDescent="0.2">
      <c r="I124" s="46"/>
      <c r="J124" s="46"/>
      <c r="K124" s="46"/>
    </row>
    <row r="125" spans="9:11" x14ac:dyDescent="0.2">
      <c r="I125" s="46"/>
      <c r="J125" s="46"/>
      <c r="K125" s="46"/>
    </row>
    <row r="126" spans="9:11" x14ac:dyDescent="0.2">
      <c r="I126" s="46"/>
      <c r="J126" s="46"/>
      <c r="K126" s="46"/>
    </row>
    <row r="127" spans="9:11" x14ac:dyDescent="0.2">
      <c r="I127" s="46"/>
      <c r="J127" s="46"/>
      <c r="K127" s="46"/>
    </row>
    <row r="128" spans="9:11" x14ac:dyDescent="0.2">
      <c r="J128" s="46"/>
      <c r="K128" s="46"/>
    </row>
    <row r="129" spans="10:11" x14ac:dyDescent="0.2">
      <c r="J129" s="46"/>
      <c r="K129" s="46"/>
    </row>
    <row r="130" spans="10:11" x14ac:dyDescent="0.2">
      <c r="J130" s="46"/>
      <c r="K130" s="46"/>
    </row>
    <row r="131" spans="10:11" x14ac:dyDescent="0.2">
      <c r="J131" s="46"/>
      <c r="K131" s="46"/>
    </row>
  </sheetData>
  <pageMargins left="0.7" right="0.7" top="0.78740157499999996" bottom="0.78740157499999996" header="0.3" footer="0.3"/>
  <pageSetup paperSize="9" scale="41" orientation="landscape" horizontalDpi="0" verticalDpi="0"/>
  <headerFooter alignWithMargins="0">
    <oddFooter>&amp;L&amp;K262626&amp;G</oddFooter>
  </headerFooter>
  <drawing r:id="rId1"/>
  <legacyDrawing r:id="rId2"/>
  <legacyDrawingHF r:id="rId3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6DAD9E-8B97-244D-8345-74131CE4F3CC}">
  <sheetPr>
    <tabColor rgb="FFCEE741"/>
  </sheetPr>
  <dimension ref="B1:O30"/>
  <sheetViews>
    <sheetView topLeftCell="H1" zoomScaleNormal="100" workbookViewId="0">
      <selection activeCell="G2" sqref="G2"/>
    </sheetView>
  </sheetViews>
  <sheetFormatPr baseColWidth="10" defaultRowHeight="15" x14ac:dyDescent="0.2"/>
  <cols>
    <col min="1" max="1" width="10.83203125" style="38"/>
    <col min="2" max="2" width="30.83203125" style="42" customWidth="1"/>
    <col min="3" max="3" width="5.1640625" style="42" customWidth="1"/>
    <col min="4" max="4" width="30.83203125" style="42" customWidth="1"/>
    <col min="5" max="5" width="15.5" style="42" customWidth="1"/>
    <col min="6" max="6" width="30.83203125" style="42" customWidth="1"/>
    <col min="7" max="7" width="10.83203125" style="38"/>
    <col min="8" max="8" width="43" style="38" customWidth="1"/>
    <col min="9" max="9" width="10.83203125" style="38"/>
    <col min="10" max="10" width="29.33203125" customWidth="1"/>
    <col min="11" max="11" width="10.83203125" style="38"/>
    <col min="12" max="12" width="43" style="38" customWidth="1"/>
    <col min="13" max="13" width="22.1640625" style="38" customWidth="1"/>
    <col min="15" max="16384" width="10.83203125" style="38"/>
  </cols>
  <sheetData>
    <row r="1" spans="2:13" ht="40" customHeight="1" x14ac:dyDescent="0.2">
      <c r="B1" s="99" t="s">
        <v>197</v>
      </c>
      <c r="D1" s="101" t="s">
        <v>198</v>
      </c>
      <c r="E1" s="100"/>
      <c r="F1" s="99" t="s">
        <v>199</v>
      </c>
      <c r="H1" s="99" t="s">
        <v>206</v>
      </c>
      <c r="J1" s="99" t="s">
        <v>209</v>
      </c>
      <c r="K1" s="99" t="s">
        <v>42</v>
      </c>
      <c r="L1" s="99" t="s">
        <v>207</v>
      </c>
      <c r="M1" s="112" t="s">
        <v>213</v>
      </c>
    </row>
    <row r="2" spans="2:13" ht="16" thickBot="1" x14ac:dyDescent="0.25"/>
    <row r="3" spans="2:13" ht="42" customHeight="1" x14ac:dyDescent="0.2">
      <c r="B3" s="102" t="s">
        <v>200</v>
      </c>
      <c r="C3" s="103"/>
      <c r="D3" s="104" t="s">
        <v>201</v>
      </c>
      <c r="E3" s="103"/>
      <c r="F3" s="105" t="s">
        <v>203</v>
      </c>
      <c r="H3" s="262" t="s">
        <v>208</v>
      </c>
      <c r="J3" s="110" t="s">
        <v>212</v>
      </c>
      <c r="K3" s="270" t="s">
        <v>215</v>
      </c>
      <c r="L3" s="264" t="s">
        <v>211</v>
      </c>
      <c r="M3" s="270" t="s">
        <v>214</v>
      </c>
    </row>
    <row r="4" spans="2:13" ht="40" customHeight="1" thickBot="1" x14ac:dyDescent="0.25">
      <c r="B4" s="106" t="s">
        <v>202</v>
      </c>
      <c r="C4" s="107"/>
      <c r="D4" s="108" t="s">
        <v>204</v>
      </c>
      <c r="E4" s="107"/>
      <c r="F4" s="109" t="s">
        <v>205</v>
      </c>
      <c r="H4" s="263"/>
      <c r="J4" s="111" t="s">
        <v>210</v>
      </c>
      <c r="K4" s="271"/>
      <c r="L4" s="265"/>
      <c r="M4" s="271"/>
    </row>
    <row r="5" spans="2:13" ht="40" customHeight="1" x14ac:dyDescent="0.2">
      <c r="B5" s="102"/>
      <c r="C5" s="103"/>
      <c r="D5" s="104"/>
      <c r="E5" s="103"/>
      <c r="F5" s="105"/>
      <c r="H5" s="266"/>
      <c r="J5" s="110"/>
      <c r="K5" s="270" t="s">
        <v>216</v>
      </c>
      <c r="L5" s="268"/>
      <c r="M5" s="270"/>
    </row>
    <row r="6" spans="2:13" ht="40" customHeight="1" thickBot="1" x14ac:dyDescent="0.25">
      <c r="B6" s="106"/>
      <c r="C6" s="107"/>
      <c r="D6" s="108"/>
      <c r="E6" s="107"/>
      <c r="F6" s="109"/>
      <c r="H6" s="267"/>
      <c r="J6" s="111"/>
      <c r="K6" s="271"/>
      <c r="L6" s="269"/>
      <c r="M6" s="271"/>
    </row>
    <row r="7" spans="2:13" ht="40" customHeight="1" x14ac:dyDescent="0.2">
      <c r="B7" s="102"/>
      <c r="C7" s="103"/>
      <c r="D7" s="104"/>
      <c r="E7" s="103"/>
      <c r="F7" s="105"/>
      <c r="H7" s="266"/>
      <c r="J7" s="110"/>
      <c r="K7" s="270" t="s">
        <v>217</v>
      </c>
      <c r="L7" s="268"/>
      <c r="M7" s="270"/>
    </row>
    <row r="8" spans="2:13" ht="40" customHeight="1" thickBot="1" x14ac:dyDescent="0.25">
      <c r="B8" s="106"/>
      <c r="C8" s="107"/>
      <c r="D8" s="108"/>
      <c r="E8" s="107"/>
      <c r="F8" s="109"/>
      <c r="H8" s="267"/>
      <c r="J8" s="111"/>
      <c r="K8" s="271"/>
      <c r="L8" s="269"/>
      <c r="M8" s="271"/>
    </row>
    <row r="9" spans="2:13" ht="40" customHeight="1" x14ac:dyDescent="0.2">
      <c r="B9" s="102"/>
      <c r="C9" s="103"/>
      <c r="D9" s="104"/>
      <c r="E9" s="103"/>
      <c r="F9" s="105"/>
      <c r="H9" s="266"/>
      <c r="J9" s="110"/>
      <c r="K9" s="270" t="s">
        <v>218</v>
      </c>
      <c r="L9" s="268"/>
      <c r="M9" s="270"/>
    </row>
    <row r="10" spans="2:13" ht="40" customHeight="1" thickBot="1" x14ac:dyDescent="0.25">
      <c r="B10" s="106"/>
      <c r="C10" s="107"/>
      <c r="D10" s="108"/>
      <c r="E10" s="107"/>
      <c r="F10" s="109"/>
      <c r="H10" s="267"/>
      <c r="J10" s="111"/>
      <c r="K10" s="271"/>
      <c r="L10" s="269"/>
      <c r="M10" s="271"/>
    </row>
    <row r="11" spans="2:13" ht="40" customHeight="1" x14ac:dyDescent="0.2">
      <c r="B11" s="102"/>
      <c r="C11" s="103"/>
      <c r="D11" s="104"/>
      <c r="E11" s="103"/>
      <c r="F11" s="105"/>
      <c r="H11" s="266"/>
      <c r="J11" s="110"/>
      <c r="K11" s="270" t="s">
        <v>219</v>
      </c>
      <c r="L11" s="268"/>
      <c r="M11" s="270"/>
    </row>
    <row r="12" spans="2:13" ht="40" customHeight="1" thickBot="1" x14ac:dyDescent="0.25">
      <c r="B12" s="106"/>
      <c r="C12" s="107"/>
      <c r="D12" s="108"/>
      <c r="E12" s="107"/>
      <c r="F12" s="109"/>
      <c r="H12" s="267"/>
      <c r="J12" s="111"/>
      <c r="K12" s="271"/>
      <c r="L12" s="269"/>
      <c r="M12" s="271"/>
    </row>
    <row r="13" spans="2:13" ht="40" customHeight="1" x14ac:dyDescent="0.2">
      <c r="B13" s="102"/>
      <c r="C13" s="103"/>
      <c r="D13" s="104"/>
      <c r="E13" s="103"/>
      <c r="F13" s="105"/>
      <c r="H13" s="266"/>
      <c r="J13" s="110"/>
      <c r="K13" s="270" t="s">
        <v>220</v>
      </c>
      <c r="L13" s="268"/>
      <c r="M13" s="270"/>
    </row>
    <row r="14" spans="2:13" ht="40" customHeight="1" thickBot="1" x14ac:dyDescent="0.25">
      <c r="B14" s="106"/>
      <c r="C14" s="107"/>
      <c r="D14" s="108"/>
      <c r="E14" s="107"/>
      <c r="F14" s="109"/>
      <c r="H14" s="267"/>
      <c r="J14" s="111"/>
      <c r="K14" s="271"/>
      <c r="L14" s="269"/>
      <c r="M14" s="271"/>
    </row>
    <row r="15" spans="2:13" ht="40" customHeight="1" x14ac:dyDescent="0.2">
      <c r="B15" s="102"/>
      <c r="C15" s="103"/>
      <c r="D15" s="104"/>
      <c r="E15" s="103"/>
      <c r="F15" s="105"/>
      <c r="H15" s="266"/>
      <c r="J15" s="110"/>
      <c r="K15" s="270" t="s">
        <v>221</v>
      </c>
      <c r="L15" s="268"/>
      <c r="M15" s="270"/>
    </row>
    <row r="16" spans="2:13" ht="40" customHeight="1" thickBot="1" x14ac:dyDescent="0.25">
      <c r="B16" s="106"/>
      <c r="C16" s="107"/>
      <c r="D16" s="108"/>
      <c r="E16" s="107"/>
      <c r="F16" s="109"/>
      <c r="H16" s="267"/>
      <c r="J16" s="111"/>
      <c r="K16" s="271"/>
      <c r="L16" s="269"/>
      <c r="M16" s="271"/>
    </row>
    <row r="17" spans="2:15" ht="40" customHeight="1" x14ac:dyDescent="0.2">
      <c r="B17" s="77"/>
      <c r="C17" s="79"/>
      <c r="D17" s="77"/>
      <c r="E17" s="46"/>
      <c r="F17" s="77"/>
      <c r="G17" s="46"/>
      <c r="H17" s="46"/>
      <c r="I17" s="46"/>
      <c r="K17" s="46"/>
      <c r="L17" s="46"/>
      <c r="M17" s="46"/>
      <c r="O17" s="46"/>
    </row>
    <row r="18" spans="2:15" ht="40" customHeight="1" x14ac:dyDescent="0.2">
      <c r="B18" s="77"/>
      <c r="C18" s="79"/>
      <c r="D18" s="77"/>
      <c r="E18" s="46"/>
      <c r="F18" s="77"/>
      <c r="G18" s="46"/>
      <c r="H18" s="46"/>
      <c r="I18" s="46"/>
      <c r="K18" s="46"/>
      <c r="L18" s="46"/>
      <c r="M18" s="46"/>
      <c r="O18" s="46"/>
    </row>
    <row r="19" spans="2:15" ht="40" customHeight="1" x14ac:dyDescent="0.2">
      <c r="B19" s="77"/>
      <c r="C19" s="79"/>
      <c r="D19" s="77"/>
      <c r="E19" s="46"/>
      <c r="F19" s="77"/>
      <c r="G19" s="46"/>
      <c r="H19" s="46"/>
      <c r="I19" s="46"/>
      <c r="K19" s="46"/>
      <c r="L19" s="46"/>
      <c r="M19" s="46"/>
      <c r="O19" s="46"/>
    </row>
    <row r="20" spans="2:15" ht="40" customHeight="1" x14ac:dyDescent="0.2">
      <c r="B20" s="77"/>
      <c r="C20" s="79"/>
      <c r="D20" s="77"/>
      <c r="E20" s="46"/>
      <c r="F20" s="77"/>
      <c r="G20" s="46"/>
      <c r="H20" s="46"/>
      <c r="I20" s="46"/>
      <c r="K20" s="46"/>
      <c r="L20" s="46"/>
      <c r="M20" s="46"/>
      <c r="O20" s="46"/>
    </row>
    <row r="21" spans="2:15" ht="40" customHeight="1" x14ac:dyDescent="0.2">
      <c r="B21" s="77"/>
      <c r="C21" s="79"/>
      <c r="D21" s="77"/>
      <c r="E21" s="46"/>
      <c r="F21" s="77"/>
      <c r="G21" s="46"/>
      <c r="H21" s="46"/>
      <c r="I21" s="46"/>
      <c r="K21" s="46"/>
      <c r="L21" s="46"/>
      <c r="M21" s="46"/>
      <c r="O21" s="46"/>
    </row>
    <row r="22" spans="2:15" ht="40" customHeight="1" x14ac:dyDescent="0.2">
      <c r="B22" s="77"/>
      <c r="C22" s="79"/>
      <c r="D22" s="77"/>
      <c r="E22" s="46"/>
      <c r="F22" s="77"/>
    </row>
    <row r="23" spans="2:15" ht="40" customHeight="1" x14ac:dyDescent="0.2">
      <c r="B23" s="77"/>
      <c r="C23" s="79"/>
      <c r="D23" s="77"/>
      <c r="E23" s="46"/>
      <c r="F23" s="77"/>
    </row>
    <row r="24" spans="2:15" ht="40" customHeight="1" x14ac:dyDescent="0.2">
      <c r="B24" s="77"/>
      <c r="C24" s="79"/>
      <c r="D24" s="77"/>
      <c r="E24" s="46"/>
      <c r="F24" s="77"/>
    </row>
    <row r="25" spans="2:15" ht="40" customHeight="1" x14ac:dyDescent="0.2">
      <c r="B25" s="77"/>
      <c r="C25" s="79"/>
      <c r="D25" s="77"/>
      <c r="E25" s="46"/>
      <c r="F25" s="77"/>
    </row>
    <row r="26" spans="2:15" ht="40" customHeight="1" x14ac:dyDescent="0.2">
      <c r="B26" s="77"/>
      <c r="C26" s="79"/>
      <c r="D26" s="77"/>
      <c r="E26" s="46"/>
      <c r="F26" s="77"/>
    </row>
    <row r="27" spans="2:15" ht="40" customHeight="1" x14ac:dyDescent="0.2">
      <c r="B27" s="77"/>
      <c r="C27" s="79"/>
      <c r="D27" s="77"/>
      <c r="E27" s="46"/>
      <c r="F27" s="77"/>
    </row>
    <row r="28" spans="2:15" ht="40" customHeight="1" x14ac:dyDescent="0.2">
      <c r="B28" s="77"/>
      <c r="C28" s="79"/>
      <c r="D28" s="77"/>
      <c r="E28" s="46"/>
      <c r="F28" s="77"/>
    </row>
    <row r="29" spans="2:15" ht="40" customHeight="1" x14ac:dyDescent="0.2">
      <c r="B29" s="77"/>
      <c r="C29" s="79"/>
      <c r="D29" s="77"/>
      <c r="E29" s="46"/>
      <c r="F29" s="77"/>
    </row>
    <row r="30" spans="2:15" ht="40" customHeight="1" x14ac:dyDescent="0.2">
      <c r="B30" s="77"/>
      <c r="C30" s="79"/>
      <c r="D30" s="77"/>
      <c r="E30" s="46"/>
      <c r="F30" s="77"/>
    </row>
  </sheetData>
  <mergeCells count="28">
    <mergeCell ref="M15:M16"/>
    <mergeCell ref="K15:K16"/>
    <mergeCell ref="M9:M10"/>
    <mergeCell ref="K9:K10"/>
    <mergeCell ref="M11:M12"/>
    <mergeCell ref="K11:K12"/>
    <mergeCell ref="M13:M14"/>
    <mergeCell ref="K13:K14"/>
    <mergeCell ref="M3:M4"/>
    <mergeCell ref="K3:K4"/>
    <mergeCell ref="M5:M6"/>
    <mergeCell ref="K5:K6"/>
    <mergeCell ref="M7:M8"/>
    <mergeCell ref="K7:K8"/>
    <mergeCell ref="H15:H16"/>
    <mergeCell ref="L15:L16"/>
    <mergeCell ref="H9:H10"/>
    <mergeCell ref="L9:L10"/>
    <mergeCell ref="H11:H12"/>
    <mergeCell ref="L11:L12"/>
    <mergeCell ref="H13:H14"/>
    <mergeCell ref="L13:L14"/>
    <mergeCell ref="H3:H4"/>
    <mergeCell ref="L3:L4"/>
    <mergeCell ref="H5:H6"/>
    <mergeCell ref="L5:L6"/>
    <mergeCell ref="H7:H8"/>
    <mergeCell ref="L7:L8"/>
  </mergeCells>
  <phoneticPr fontId="14" type="noConversion"/>
  <pageMargins left="0.7" right="0.7" top="0.78740157499999996" bottom="0.78740157499999996" header="0.3" footer="0.3"/>
  <pageSetup paperSize="9" scale="43" orientation="landscape" horizontalDpi="0" verticalDpi="0"/>
  <headerFooter>
    <oddFooter>&amp;L&amp;G</oddFooter>
  </headerFooter>
  <rowBreaks count="1" manualBreakCount="1">
    <brk id="18" min="1" max="12" man="1"/>
  </rowBreaks>
  <drawing r:id="rId1"/>
  <legacyDrawing r:id="rId2"/>
  <legacyDrawingHF r:id="rId3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83C9EF-6872-8D4E-9F7F-BEA29BD3F75B}">
  <sheetPr>
    <tabColor rgb="FFCEE741"/>
  </sheetPr>
  <dimension ref="A1:K120"/>
  <sheetViews>
    <sheetView topLeftCell="C1" zoomScaleNormal="100" workbookViewId="0">
      <selection sqref="A1:XFD1"/>
    </sheetView>
  </sheetViews>
  <sheetFormatPr baseColWidth="10" defaultRowHeight="14" x14ac:dyDescent="0.15"/>
  <cols>
    <col min="1" max="1" width="14.33203125" customWidth="1"/>
    <col min="2" max="2" width="52.1640625" customWidth="1"/>
    <col min="3" max="3" width="10.33203125" customWidth="1"/>
    <col min="4" max="4" width="8" customWidth="1"/>
    <col min="5" max="5" width="6" customWidth="1"/>
    <col min="6" max="6" width="9.5" customWidth="1"/>
    <col min="7" max="7" width="10.1640625" customWidth="1"/>
    <col min="8" max="8" width="12" customWidth="1"/>
    <col min="9" max="9" width="26.83203125" customWidth="1"/>
    <col min="10" max="10" width="75.5" customWidth="1"/>
    <col min="260" max="260" width="27.5" customWidth="1"/>
    <col min="261" max="261" width="35.1640625" customWidth="1"/>
    <col min="262" max="262" width="8" customWidth="1"/>
    <col min="263" max="263" width="29.6640625" customWidth="1"/>
    <col min="265" max="265" width="20.1640625" customWidth="1"/>
    <col min="516" max="516" width="27.5" customWidth="1"/>
    <col min="517" max="517" width="35.1640625" customWidth="1"/>
    <col min="518" max="518" width="8" customWidth="1"/>
    <col min="519" max="519" width="29.6640625" customWidth="1"/>
    <col min="521" max="521" width="20.1640625" customWidth="1"/>
    <col min="772" max="772" width="27.5" customWidth="1"/>
    <col min="773" max="773" width="35.1640625" customWidth="1"/>
    <col min="774" max="774" width="8" customWidth="1"/>
    <col min="775" max="775" width="29.6640625" customWidth="1"/>
    <col min="777" max="777" width="20.1640625" customWidth="1"/>
    <col min="1028" max="1028" width="27.5" customWidth="1"/>
    <col min="1029" max="1029" width="35.1640625" customWidth="1"/>
    <col min="1030" max="1030" width="8" customWidth="1"/>
    <col min="1031" max="1031" width="29.6640625" customWidth="1"/>
    <col min="1033" max="1033" width="20.1640625" customWidth="1"/>
    <col min="1284" max="1284" width="27.5" customWidth="1"/>
    <col min="1285" max="1285" width="35.1640625" customWidth="1"/>
    <col min="1286" max="1286" width="8" customWidth="1"/>
    <col min="1287" max="1287" width="29.6640625" customWidth="1"/>
    <col min="1289" max="1289" width="20.1640625" customWidth="1"/>
    <col min="1540" max="1540" width="27.5" customWidth="1"/>
    <col min="1541" max="1541" width="35.1640625" customWidth="1"/>
    <col min="1542" max="1542" width="8" customWidth="1"/>
    <col min="1543" max="1543" width="29.6640625" customWidth="1"/>
    <col min="1545" max="1545" width="20.1640625" customWidth="1"/>
    <col min="1796" max="1796" width="27.5" customWidth="1"/>
    <col min="1797" max="1797" width="35.1640625" customWidth="1"/>
    <col min="1798" max="1798" width="8" customWidth="1"/>
    <col min="1799" max="1799" width="29.6640625" customWidth="1"/>
    <col min="1801" max="1801" width="20.1640625" customWidth="1"/>
    <col min="2052" max="2052" width="27.5" customWidth="1"/>
    <col min="2053" max="2053" width="35.1640625" customWidth="1"/>
    <col min="2054" max="2054" width="8" customWidth="1"/>
    <col min="2055" max="2055" width="29.6640625" customWidth="1"/>
    <col min="2057" max="2057" width="20.1640625" customWidth="1"/>
    <col min="2308" max="2308" width="27.5" customWidth="1"/>
    <col min="2309" max="2309" width="35.1640625" customWidth="1"/>
    <col min="2310" max="2310" width="8" customWidth="1"/>
    <col min="2311" max="2311" width="29.6640625" customWidth="1"/>
    <col min="2313" max="2313" width="20.1640625" customWidth="1"/>
    <col min="2564" max="2564" width="27.5" customWidth="1"/>
    <col min="2565" max="2565" width="35.1640625" customWidth="1"/>
    <col min="2566" max="2566" width="8" customWidth="1"/>
    <col min="2567" max="2567" width="29.6640625" customWidth="1"/>
    <col min="2569" max="2569" width="20.1640625" customWidth="1"/>
    <col min="2820" max="2820" width="27.5" customWidth="1"/>
    <col min="2821" max="2821" width="35.1640625" customWidth="1"/>
    <col min="2822" max="2822" width="8" customWidth="1"/>
    <col min="2823" max="2823" width="29.6640625" customWidth="1"/>
    <col min="2825" max="2825" width="20.1640625" customWidth="1"/>
    <col min="3076" max="3076" width="27.5" customWidth="1"/>
    <col min="3077" max="3077" width="35.1640625" customWidth="1"/>
    <col min="3078" max="3078" width="8" customWidth="1"/>
    <col min="3079" max="3079" width="29.6640625" customWidth="1"/>
    <col min="3081" max="3081" width="20.1640625" customWidth="1"/>
    <col min="3332" max="3332" width="27.5" customWidth="1"/>
    <col min="3333" max="3333" width="35.1640625" customWidth="1"/>
    <col min="3334" max="3334" width="8" customWidth="1"/>
    <col min="3335" max="3335" width="29.6640625" customWidth="1"/>
    <col min="3337" max="3337" width="20.1640625" customWidth="1"/>
    <col min="3588" max="3588" width="27.5" customWidth="1"/>
    <col min="3589" max="3589" width="35.1640625" customWidth="1"/>
    <col min="3590" max="3590" width="8" customWidth="1"/>
    <col min="3591" max="3591" width="29.6640625" customWidth="1"/>
    <col min="3593" max="3593" width="20.1640625" customWidth="1"/>
    <col min="3844" max="3844" width="27.5" customWidth="1"/>
    <col min="3845" max="3845" width="35.1640625" customWidth="1"/>
    <col min="3846" max="3846" width="8" customWidth="1"/>
    <col min="3847" max="3847" width="29.6640625" customWidth="1"/>
    <col min="3849" max="3849" width="20.1640625" customWidth="1"/>
    <col min="4100" max="4100" width="27.5" customWidth="1"/>
    <col min="4101" max="4101" width="35.1640625" customWidth="1"/>
    <col min="4102" max="4102" width="8" customWidth="1"/>
    <col min="4103" max="4103" width="29.6640625" customWidth="1"/>
    <col min="4105" max="4105" width="20.1640625" customWidth="1"/>
    <col min="4356" max="4356" width="27.5" customWidth="1"/>
    <col min="4357" max="4357" width="35.1640625" customWidth="1"/>
    <col min="4358" max="4358" width="8" customWidth="1"/>
    <col min="4359" max="4359" width="29.6640625" customWidth="1"/>
    <col min="4361" max="4361" width="20.1640625" customWidth="1"/>
    <col min="4612" max="4612" width="27.5" customWidth="1"/>
    <col min="4613" max="4613" width="35.1640625" customWidth="1"/>
    <col min="4614" max="4614" width="8" customWidth="1"/>
    <col min="4615" max="4615" width="29.6640625" customWidth="1"/>
    <col min="4617" max="4617" width="20.1640625" customWidth="1"/>
    <col min="4868" max="4868" width="27.5" customWidth="1"/>
    <col min="4869" max="4869" width="35.1640625" customWidth="1"/>
    <col min="4870" max="4870" width="8" customWidth="1"/>
    <col min="4871" max="4871" width="29.6640625" customWidth="1"/>
    <col min="4873" max="4873" width="20.1640625" customWidth="1"/>
    <col min="5124" max="5124" width="27.5" customWidth="1"/>
    <col min="5125" max="5125" width="35.1640625" customWidth="1"/>
    <col min="5126" max="5126" width="8" customWidth="1"/>
    <col min="5127" max="5127" width="29.6640625" customWidth="1"/>
    <col min="5129" max="5129" width="20.1640625" customWidth="1"/>
    <col min="5380" max="5380" width="27.5" customWidth="1"/>
    <col min="5381" max="5381" width="35.1640625" customWidth="1"/>
    <col min="5382" max="5382" width="8" customWidth="1"/>
    <col min="5383" max="5383" width="29.6640625" customWidth="1"/>
    <col min="5385" max="5385" width="20.1640625" customWidth="1"/>
    <col min="5636" max="5636" width="27.5" customWidth="1"/>
    <col min="5637" max="5637" width="35.1640625" customWidth="1"/>
    <col min="5638" max="5638" width="8" customWidth="1"/>
    <col min="5639" max="5639" width="29.6640625" customWidth="1"/>
    <col min="5641" max="5641" width="20.1640625" customWidth="1"/>
    <col min="5892" max="5892" width="27.5" customWidth="1"/>
    <col min="5893" max="5893" width="35.1640625" customWidth="1"/>
    <col min="5894" max="5894" width="8" customWidth="1"/>
    <col min="5895" max="5895" width="29.6640625" customWidth="1"/>
    <col min="5897" max="5897" width="20.1640625" customWidth="1"/>
    <col min="6148" max="6148" width="27.5" customWidth="1"/>
    <col min="6149" max="6149" width="35.1640625" customWidth="1"/>
    <col min="6150" max="6150" width="8" customWidth="1"/>
    <col min="6151" max="6151" width="29.6640625" customWidth="1"/>
    <col min="6153" max="6153" width="20.1640625" customWidth="1"/>
    <col min="6404" max="6404" width="27.5" customWidth="1"/>
    <col min="6405" max="6405" width="35.1640625" customWidth="1"/>
    <col min="6406" max="6406" width="8" customWidth="1"/>
    <col min="6407" max="6407" width="29.6640625" customWidth="1"/>
    <col min="6409" max="6409" width="20.1640625" customWidth="1"/>
    <col min="6660" max="6660" width="27.5" customWidth="1"/>
    <col min="6661" max="6661" width="35.1640625" customWidth="1"/>
    <col min="6662" max="6662" width="8" customWidth="1"/>
    <col min="6663" max="6663" width="29.6640625" customWidth="1"/>
    <col min="6665" max="6665" width="20.1640625" customWidth="1"/>
    <col min="6916" max="6916" width="27.5" customWidth="1"/>
    <col min="6917" max="6917" width="35.1640625" customWidth="1"/>
    <col min="6918" max="6918" width="8" customWidth="1"/>
    <col min="6919" max="6919" width="29.6640625" customWidth="1"/>
    <col min="6921" max="6921" width="20.1640625" customWidth="1"/>
    <col min="7172" max="7172" width="27.5" customWidth="1"/>
    <col min="7173" max="7173" width="35.1640625" customWidth="1"/>
    <col min="7174" max="7174" width="8" customWidth="1"/>
    <col min="7175" max="7175" width="29.6640625" customWidth="1"/>
    <col min="7177" max="7177" width="20.1640625" customWidth="1"/>
    <col min="7428" max="7428" width="27.5" customWidth="1"/>
    <col min="7429" max="7429" width="35.1640625" customWidth="1"/>
    <col min="7430" max="7430" width="8" customWidth="1"/>
    <col min="7431" max="7431" width="29.6640625" customWidth="1"/>
    <col min="7433" max="7433" width="20.1640625" customWidth="1"/>
    <col min="7684" max="7684" width="27.5" customWidth="1"/>
    <col min="7685" max="7685" width="35.1640625" customWidth="1"/>
    <col min="7686" max="7686" width="8" customWidth="1"/>
    <col min="7687" max="7687" width="29.6640625" customWidth="1"/>
    <col min="7689" max="7689" width="20.1640625" customWidth="1"/>
    <col min="7940" max="7940" width="27.5" customWidth="1"/>
    <col min="7941" max="7941" width="35.1640625" customWidth="1"/>
    <col min="7942" max="7942" width="8" customWidth="1"/>
    <col min="7943" max="7943" width="29.6640625" customWidth="1"/>
    <col min="7945" max="7945" width="20.1640625" customWidth="1"/>
    <col min="8196" max="8196" width="27.5" customWidth="1"/>
    <col min="8197" max="8197" width="35.1640625" customWidth="1"/>
    <col min="8198" max="8198" width="8" customWidth="1"/>
    <col min="8199" max="8199" width="29.6640625" customWidth="1"/>
    <col min="8201" max="8201" width="20.1640625" customWidth="1"/>
    <col min="8452" max="8452" width="27.5" customWidth="1"/>
    <col min="8453" max="8453" width="35.1640625" customWidth="1"/>
    <col min="8454" max="8454" width="8" customWidth="1"/>
    <col min="8455" max="8455" width="29.6640625" customWidth="1"/>
    <col min="8457" max="8457" width="20.1640625" customWidth="1"/>
    <col min="8708" max="8708" width="27.5" customWidth="1"/>
    <col min="8709" max="8709" width="35.1640625" customWidth="1"/>
    <col min="8710" max="8710" width="8" customWidth="1"/>
    <col min="8711" max="8711" width="29.6640625" customWidth="1"/>
    <col min="8713" max="8713" width="20.1640625" customWidth="1"/>
    <col min="8964" max="8964" width="27.5" customWidth="1"/>
    <col min="8965" max="8965" width="35.1640625" customWidth="1"/>
    <col min="8966" max="8966" width="8" customWidth="1"/>
    <col min="8967" max="8967" width="29.6640625" customWidth="1"/>
    <col min="8969" max="8969" width="20.1640625" customWidth="1"/>
    <col min="9220" max="9220" width="27.5" customWidth="1"/>
    <col min="9221" max="9221" width="35.1640625" customWidth="1"/>
    <col min="9222" max="9222" width="8" customWidth="1"/>
    <col min="9223" max="9223" width="29.6640625" customWidth="1"/>
    <col min="9225" max="9225" width="20.1640625" customWidth="1"/>
    <col min="9476" max="9476" width="27.5" customWidth="1"/>
    <col min="9477" max="9477" width="35.1640625" customWidth="1"/>
    <col min="9478" max="9478" width="8" customWidth="1"/>
    <col min="9479" max="9479" width="29.6640625" customWidth="1"/>
    <col min="9481" max="9481" width="20.1640625" customWidth="1"/>
    <col min="9732" max="9732" width="27.5" customWidth="1"/>
    <col min="9733" max="9733" width="35.1640625" customWidth="1"/>
    <col min="9734" max="9734" width="8" customWidth="1"/>
    <col min="9735" max="9735" width="29.6640625" customWidth="1"/>
    <col min="9737" max="9737" width="20.1640625" customWidth="1"/>
    <col min="9988" max="9988" width="27.5" customWidth="1"/>
    <col min="9989" max="9989" width="35.1640625" customWidth="1"/>
    <col min="9990" max="9990" width="8" customWidth="1"/>
    <col min="9991" max="9991" width="29.6640625" customWidth="1"/>
    <col min="9993" max="9993" width="20.1640625" customWidth="1"/>
    <col min="10244" max="10244" width="27.5" customWidth="1"/>
    <col min="10245" max="10245" width="35.1640625" customWidth="1"/>
    <col min="10246" max="10246" width="8" customWidth="1"/>
    <col min="10247" max="10247" width="29.6640625" customWidth="1"/>
    <col min="10249" max="10249" width="20.1640625" customWidth="1"/>
    <col min="10500" max="10500" width="27.5" customWidth="1"/>
    <col min="10501" max="10501" width="35.1640625" customWidth="1"/>
    <col min="10502" max="10502" width="8" customWidth="1"/>
    <col min="10503" max="10503" width="29.6640625" customWidth="1"/>
    <col min="10505" max="10505" width="20.1640625" customWidth="1"/>
    <col min="10756" max="10756" width="27.5" customWidth="1"/>
    <col min="10757" max="10757" width="35.1640625" customWidth="1"/>
    <col min="10758" max="10758" width="8" customWidth="1"/>
    <col min="10759" max="10759" width="29.6640625" customWidth="1"/>
    <col min="10761" max="10761" width="20.1640625" customWidth="1"/>
    <col min="11012" max="11012" width="27.5" customWidth="1"/>
    <col min="11013" max="11013" width="35.1640625" customWidth="1"/>
    <col min="11014" max="11014" width="8" customWidth="1"/>
    <col min="11015" max="11015" width="29.6640625" customWidth="1"/>
    <col min="11017" max="11017" width="20.1640625" customWidth="1"/>
    <col min="11268" max="11268" width="27.5" customWidth="1"/>
    <col min="11269" max="11269" width="35.1640625" customWidth="1"/>
    <col min="11270" max="11270" width="8" customWidth="1"/>
    <col min="11271" max="11271" width="29.6640625" customWidth="1"/>
    <col min="11273" max="11273" width="20.1640625" customWidth="1"/>
    <col min="11524" max="11524" width="27.5" customWidth="1"/>
    <col min="11525" max="11525" width="35.1640625" customWidth="1"/>
    <col min="11526" max="11526" width="8" customWidth="1"/>
    <col min="11527" max="11527" width="29.6640625" customWidth="1"/>
    <col min="11529" max="11529" width="20.1640625" customWidth="1"/>
    <col min="11780" max="11780" width="27.5" customWidth="1"/>
    <col min="11781" max="11781" width="35.1640625" customWidth="1"/>
    <col min="11782" max="11782" width="8" customWidth="1"/>
    <col min="11783" max="11783" width="29.6640625" customWidth="1"/>
    <col min="11785" max="11785" width="20.1640625" customWidth="1"/>
    <col min="12036" max="12036" width="27.5" customWidth="1"/>
    <col min="12037" max="12037" width="35.1640625" customWidth="1"/>
    <col min="12038" max="12038" width="8" customWidth="1"/>
    <col min="12039" max="12039" width="29.6640625" customWidth="1"/>
    <col min="12041" max="12041" width="20.1640625" customWidth="1"/>
    <col min="12292" max="12292" width="27.5" customWidth="1"/>
    <col min="12293" max="12293" width="35.1640625" customWidth="1"/>
    <col min="12294" max="12294" width="8" customWidth="1"/>
    <col min="12295" max="12295" width="29.6640625" customWidth="1"/>
    <col min="12297" max="12297" width="20.1640625" customWidth="1"/>
    <col min="12548" max="12548" width="27.5" customWidth="1"/>
    <col min="12549" max="12549" width="35.1640625" customWidth="1"/>
    <col min="12550" max="12550" width="8" customWidth="1"/>
    <col min="12551" max="12551" width="29.6640625" customWidth="1"/>
    <col min="12553" max="12553" width="20.1640625" customWidth="1"/>
    <col min="12804" max="12804" width="27.5" customWidth="1"/>
    <col min="12805" max="12805" width="35.1640625" customWidth="1"/>
    <col min="12806" max="12806" width="8" customWidth="1"/>
    <col min="12807" max="12807" width="29.6640625" customWidth="1"/>
    <col min="12809" max="12809" width="20.1640625" customWidth="1"/>
    <col min="13060" max="13060" width="27.5" customWidth="1"/>
    <col min="13061" max="13061" width="35.1640625" customWidth="1"/>
    <col min="13062" max="13062" width="8" customWidth="1"/>
    <col min="13063" max="13063" width="29.6640625" customWidth="1"/>
    <col min="13065" max="13065" width="20.1640625" customWidth="1"/>
    <col min="13316" max="13316" width="27.5" customWidth="1"/>
    <col min="13317" max="13317" width="35.1640625" customWidth="1"/>
    <col min="13318" max="13318" width="8" customWidth="1"/>
    <col min="13319" max="13319" width="29.6640625" customWidth="1"/>
    <col min="13321" max="13321" width="20.1640625" customWidth="1"/>
    <col min="13572" max="13572" width="27.5" customWidth="1"/>
    <col min="13573" max="13573" width="35.1640625" customWidth="1"/>
    <col min="13574" max="13574" width="8" customWidth="1"/>
    <col min="13575" max="13575" width="29.6640625" customWidth="1"/>
    <col min="13577" max="13577" width="20.1640625" customWidth="1"/>
    <col min="13828" max="13828" width="27.5" customWidth="1"/>
    <col min="13829" max="13829" width="35.1640625" customWidth="1"/>
    <col min="13830" max="13830" width="8" customWidth="1"/>
    <col min="13831" max="13831" width="29.6640625" customWidth="1"/>
    <col min="13833" max="13833" width="20.1640625" customWidth="1"/>
    <col min="14084" max="14084" width="27.5" customWidth="1"/>
    <col min="14085" max="14085" width="35.1640625" customWidth="1"/>
    <col min="14086" max="14086" width="8" customWidth="1"/>
    <col min="14087" max="14087" width="29.6640625" customWidth="1"/>
    <col min="14089" max="14089" width="20.1640625" customWidth="1"/>
    <col min="14340" max="14340" width="27.5" customWidth="1"/>
    <col min="14341" max="14341" width="35.1640625" customWidth="1"/>
    <col min="14342" max="14342" width="8" customWidth="1"/>
    <col min="14343" max="14343" width="29.6640625" customWidth="1"/>
    <col min="14345" max="14345" width="20.1640625" customWidth="1"/>
    <col min="14596" max="14596" width="27.5" customWidth="1"/>
    <col min="14597" max="14597" width="35.1640625" customWidth="1"/>
    <col min="14598" max="14598" width="8" customWidth="1"/>
    <col min="14599" max="14599" width="29.6640625" customWidth="1"/>
    <col min="14601" max="14601" width="20.1640625" customWidth="1"/>
    <col min="14852" max="14852" width="27.5" customWidth="1"/>
    <col min="14853" max="14853" width="35.1640625" customWidth="1"/>
    <col min="14854" max="14854" width="8" customWidth="1"/>
    <col min="14855" max="14855" width="29.6640625" customWidth="1"/>
    <col min="14857" max="14857" width="20.1640625" customWidth="1"/>
    <col min="15108" max="15108" width="27.5" customWidth="1"/>
    <col min="15109" max="15109" width="35.1640625" customWidth="1"/>
    <col min="15110" max="15110" width="8" customWidth="1"/>
    <col min="15111" max="15111" width="29.6640625" customWidth="1"/>
    <col min="15113" max="15113" width="20.1640625" customWidth="1"/>
    <col min="15364" max="15364" width="27.5" customWidth="1"/>
    <col min="15365" max="15365" width="35.1640625" customWidth="1"/>
    <col min="15366" max="15366" width="8" customWidth="1"/>
    <col min="15367" max="15367" width="29.6640625" customWidth="1"/>
    <col min="15369" max="15369" width="20.1640625" customWidth="1"/>
    <col min="15620" max="15620" width="27.5" customWidth="1"/>
    <col min="15621" max="15621" width="35.1640625" customWidth="1"/>
    <col min="15622" max="15622" width="8" customWidth="1"/>
    <col min="15623" max="15623" width="29.6640625" customWidth="1"/>
    <col min="15625" max="15625" width="20.1640625" customWidth="1"/>
    <col min="15876" max="15876" width="27.5" customWidth="1"/>
    <col min="15877" max="15877" width="35.1640625" customWidth="1"/>
    <col min="15878" max="15878" width="8" customWidth="1"/>
    <col min="15879" max="15879" width="29.6640625" customWidth="1"/>
    <col min="15881" max="15881" width="20.1640625" customWidth="1"/>
    <col min="16132" max="16132" width="27.5" customWidth="1"/>
    <col min="16133" max="16133" width="35.1640625" customWidth="1"/>
    <col min="16134" max="16134" width="8" customWidth="1"/>
    <col min="16135" max="16135" width="29.6640625" customWidth="1"/>
    <col min="16137" max="16137" width="20.1640625" customWidth="1"/>
  </cols>
  <sheetData>
    <row r="1" spans="1:11" s="38" customFormat="1" ht="21" x14ac:dyDescent="0.15">
      <c r="B1" s="242" t="s">
        <v>44</v>
      </c>
      <c r="C1" s="242"/>
      <c r="D1" s="242"/>
      <c r="E1" s="242"/>
      <c r="F1" s="242"/>
      <c r="G1" s="242"/>
      <c r="H1" s="242"/>
      <c r="I1" s="242"/>
      <c r="J1" s="242"/>
      <c r="K1" s="38" t="s">
        <v>64</v>
      </c>
    </row>
    <row r="2" spans="1:11" ht="66" x14ac:dyDescent="0.15">
      <c r="A2" s="98" t="s">
        <v>166</v>
      </c>
      <c r="B2" s="98" t="s">
        <v>42</v>
      </c>
      <c r="C2" s="98" t="s">
        <v>66</v>
      </c>
      <c r="D2" s="98" t="s">
        <v>65</v>
      </c>
      <c r="E2" s="98" t="s">
        <v>235</v>
      </c>
      <c r="F2" s="98" t="s">
        <v>234</v>
      </c>
      <c r="G2" s="98" t="s">
        <v>71</v>
      </c>
      <c r="H2" s="98" t="s">
        <v>50</v>
      </c>
      <c r="I2" s="98" t="s">
        <v>68</v>
      </c>
      <c r="J2" s="98" t="s">
        <v>51</v>
      </c>
    </row>
    <row r="3" spans="1:11" ht="61" x14ac:dyDescent="0.2">
      <c r="A3" s="48" t="str">
        <f>'Technischer Widerspruch'!K3</f>
        <v>ATW01</v>
      </c>
      <c r="B3" s="113" t="str">
        <f>'Technischer Widerspruch'!L3</f>
        <v>Wenn das Volumen eines beweglichen Objekts (Parameter 4) vergrößert wird, um die Aufnahmekapazität zu verbessern, verschlechtert sich die Objektform (Parameter 30), wodurch die Lager- und Aufbewahrbarkeit leidet.</v>
      </c>
      <c r="C3" s="46">
        <v>20250507</v>
      </c>
      <c r="D3" s="46" t="s">
        <v>72</v>
      </c>
      <c r="E3" s="46" t="s">
        <v>235</v>
      </c>
      <c r="F3" s="46">
        <v>1</v>
      </c>
      <c r="G3" s="127">
        <v>1630</v>
      </c>
      <c r="H3" s="127" t="s">
        <v>73</v>
      </c>
      <c r="I3" s="2" t="str">
        <f>CONCATENATE(C3,$K$1,G3,$K$1,A3,$K$1,D3,$K$1,E3,F3,$K$1,H3)</f>
        <v>20250507_1630_ATW01_CL_IP1_02</v>
      </c>
      <c r="J3" s="46" t="s">
        <v>86</v>
      </c>
    </row>
    <row r="4" spans="1:11" ht="30" x14ac:dyDescent="0.2">
      <c r="A4" s="48" t="str">
        <f>'Technischer Widerspruch'!K5</f>
        <v>ATW02</v>
      </c>
      <c r="B4" s="113">
        <f>'Technischer Widerspruch'!L5</f>
        <v>0</v>
      </c>
      <c r="C4" s="46">
        <v>20250507</v>
      </c>
      <c r="D4" s="46" t="s">
        <v>85</v>
      </c>
      <c r="E4" s="46" t="s">
        <v>235</v>
      </c>
      <c r="F4" s="46">
        <v>35</v>
      </c>
      <c r="G4" s="127">
        <v>1632</v>
      </c>
      <c r="H4" s="127" t="s">
        <v>74</v>
      </c>
      <c r="I4" s="2" t="str">
        <f t="shared" ref="I4:I14" si="0">CONCATENATE(C4,$K$1,G4,$K$1,A4,$K$1,D4,$K$1,E4,F4,$K$1,H4)</f>
        <v>20250507_1632_ATW02_CA_IP35_03</v>
      </c>
      <c r="J4" s="46" t="s">
        <v>86</v>
      </c>
    </row>
    <row r="5" spans="1:11" ht="16" x14ac:dyDescent="0.2">
      <c r="A5" s="48" t="str">
        <f>'Technischer Widerspruch'!K7</f>
        <v>ATW03</v>
      </c>
      <c r="B5" s="113">
        <f>'Technischer Widerspruch'!L7</f>
        <v>0</v>
      </c>
      <c r="C5" s="46"/>
      <c r="D5" s="46"/>
      <c r="E5" s="46" t="s">
        <v>235</v>
      </c>
      <c r="F5" s="46">
        <v>14</v>
      </c>
      <c r="G5" s="127"/>
      <c r="H5" s="127" t="s">
        <v>75</v>
      </c>
      <c r="I5" s="2" t="str">
        <f t="shared" si="0"/>
        <v>__ATW03__IP14_04</v>
      </c>
      <c r="J5" s="46" t="s">
        <v>86</v>
      </c>
    </row>
    <row r="6" spans="1:11" ht="16" x14ac:dyDescent="0.2">
      <c r="A6" s="48" t="str">
        <f>'Technischer Widerspruch'!K9</f>
        <v>ATW04</v>
      </c>
      <c r="B6" s="113">
        <f>'Technischer Widerspruch'!L9</f>
        <v>0</v>
      </c>
      <c r="C6" s="46"/>
      <c r="D6" s="46"/>
      <c r="E6" s="46" t="s">
        <v>235</v>
      </c>
      <c r="F6" s="46">
        <v>7</v>
      </c>
      <c r="G6" s="127"/>
      <c r="H6" s="127" t="s">
        <v>76</v>
      </c>
      <c r="I6" s="2" t="str">
        <f t="shared" si="0"/>
        <v>__ATW04__IP7_05</v>
      </c>
      <c r="J6" s="46" t="s">
        <v>86</v>
      </c>
    </row>
    <row r="7" spans="1:11" ht="16" x14ac:dyDescent="0.2">
      <c r="A7" s="48" t="str">
        <f>'Technischer Widerspruch'!K11</f>
        <v>ATW05</v>
      </c>
      <c r="B7" s="113">
        <f>'Technischer Widerspruch'!L11</f>
        <v>0</v>
      </c>
      <c r="C7" s="46"/>
      <c r="D7" s="46"/>
      <c r="E7" s="46" t="s">
        <v>235</v>
      </c>
      <c r="F7" s="46" t="s">
        <v>92</v>
      </c>
      <c r="G7" s="127"/>
      <c r="H7" s="127" t="s">
        <v>77</v>
      </c>
      <c r="I7" s="2" t="str">
        <f t="shared" si="0"/>
        <v>__ATW05__IPetc_06</v>
      </c>
      <c r="J7" s="46" t="s">
        <v>86</v>
      </c>
    </row>
    <row r="8" spans="1:11" ht="16" x14ac:dyDescent="0.2">
      <c r="A8" s="48" t="str">
        <f>'Technischer Widerspruch'!K13</f>
        <v>ATW06</v>
      </c>
      <c r="B8" s="113">
        <f>'Technischer Widerspruch'!L13</f>
        <v>0</v>
      </c>
      <c r="C8" s="46"/>
      <c r="D8" s="46"/>
      <c r="E8" s="46" t="s">
        <v>235</v>
      </c>
      <c r="F8" s="46"/>
      <c r="G8" s="127"/>
      <c r="H8" s="127" t="s">
        <v>78</v>
      </c>
      <c r="I8" s="2" t="str">
        <f t="shared" si="0"/>
        <v>__ATW06__IP_07</v>
      </c>
      <c r="J8" s="46" t="s">
        <v>86</v>
      </c>
    </row>
    <row r="9" spans="1:11" ht="16" x14ac:dyDescent="0.2">
      <c r="A9" s="48" t="str">
        <f>'Technischer Widerspruch'!K15</f>
        <v>ATW07</v>
      </c>
      <c r="B9" s="113">
        <f>'Technischer Widerspruch'!L15</f>
        <v>0</v>
      </c>
      <c r="C9" s="46"/>
      <c r="D9" s="46"/>
      <c r="E9" s="46" t="s">
        <v>235</v>
      </c>
      <c r="F9" s="46"/>
      <c r="G9" s="127"/>
      <c r="H9" s="127" t="s">
        <v>79</v>
      </c>
      <c r="I9" s="2" t="str">
        <f t="shared" si="0"/>
        <v>__ATW07__IP_08</v>
      </c>
      <c r="J9" s="46" t="s">
        <v>86</v>
      </c>
    </row>
    <row r="10" spans="1:11" ht="16" x14ac:dyDescent="0.2">
      <c r="B10" s="46"/>
      <c r="C10" s="46"/>
      <c r="D10" s="46"/>
      <c r="E10" s="46" t="s">
        <v>235</v>
      </c>
      <c r="F10" s="46"/>
      <c r="G10" s="127"/>
      <c r="H10" s="127" t="s">
        <v>80</v>
      </c>
      <c r="I10" s="2" t="str">
        <f t="shared" si="0"/>
        <v>____IP_09</v>
      </c>
      <c r="J10" s="46" t="s">
        <v>86</v>
      </c>
    </row>
    <row r="11" spans="1:11" ht="16" x14ac:dyDescent="0.2">
      <c r="B11" s="46"/>
      <c r="C11" s="46"/>
      <c r="D11" s="46"/>
      <c r="E11" s="46" t="s">
        <v>235</v>
      </c>
      <c r="F11" s="46"/>
      <c r="G11" s="127"/>
      <c r="H11" s="127" t="s">
        <v>81</v>
      </c>
      <c r="I11" s="2" t="str">
        <f t="shared" si="0"/>
        <v>____IP_10</v>
      </c>
      <c r="J11" s="46" t="s">
        <v>86</v>
      </c>
    </row>
    <row r="12" spans="1:11" ht="16" x14ac:dyDescent="0.2">
      <c r="B12" s="46"/>
      <c r="C12" s="46"/>
      <c r="D12" s="46"/>
      <c r="E12" s="46" t="s">
        <v>235</v>
      </c>
      <c r="F12" s="46"/>
      <c r="G12" s="127"/>
      <c r="H12" s="127" t="s">
        <v>82</v>
      </c>
      <c r="I12" s="2" t="str">
        <f t="shared" si="0"/>
        <v>____IP_11</v>
      </c>
      <c r="J12" s="46" t="s">
        <v>86</v>
      </c>
    </row>
    <row r="13" spans="1:11" ht="16" x14ac:dyDescent="0.2">
      <c r="B13" s="46"/>
      <c r="C13" s="46"/>
      <c r="D13" s="46"/>
      <c r="E13" s="46" t="s">
        <v>235</v>
      </c>
      <c r="F13" s="46"/>
      <c r="G13" s="127"/>
      <c r="H13" s="127" t="s">
        <v>83</v>
      </c>
      <c r="I13" s="2" t="str">
        <f t="shared" si="0"/>
        <v>____IP_12</v>
      </c>
      <c r="J13" s="42"/>
    </row>
    <row r="14" spans="1:11" ht="16" x14ac:dyDescent="0.2">
      <c r="B14" s="6"/>
      <c r="C14" s="6"/>
      <c r="D14" s="81"/>
      <c r="E14" s="46" t="s">
        <v>235</v>
      </c>
      <c r="F14" s="81"/>
      <c r="G14" s="5"/>
      <c r="H14" s="228"/>
      <c r="I14" s="2" t="str">
        <f t="shared" si="0"/>
        <v>____IP_</v>
      </c>
      <c r="J14" s="6"/>
    </row>
    <row r="15" spans="1:11" ht="16" x14ac:dyDescent="0.2">
      <c r="B15" s="6"/>
      <c r="C15" s="6"/>
      <c r="D15" s="81"/>
      <c r="E15" s="46" t="s">
        <v>235</v>
      </c>
      <c r="F15" s="81"/>
      <c r="G15" s="5"/>
      <c r="H15" s="228"/>
      <c r="I15" s="82"/>
      <c r="J15" s="6"/>
    </row>
    <row r="16" spans="1:11" ht="16" x14ac:dyDescent="0.2">
      <c r="B16" s="6"/>
      <c r="C16" s="6"/>
      <c r="D16" s="81"/>
      <c r="E16" s="46" t="s">
        <v>235</v>
      </c>
      <c r="F16" s="81"/>
      <c r="G16" s="5"/>
      <c r="H16" s="228"/>
      <c r="I16" s="82"/>
      <c r="J16" s="6"/>
    </row>
    <row r="17" spans="2:10" ht="16" x14ac:dyDescent="0.2">
      <c r="B17" s="6"/>
      <c r="C17" s="6"/>
      <c r="D17" s="81"/>
      <c r="E17" s="46" t="s">
        <v>235</v>
      </c>
      <c r="F17" s="81"/>
      <c r="G17" s="5"/>
      <c r="H17" s="228"/>
      <c r="I17" s="82"/>
      <c r="J17" s="6"/>
    </row>
    <row r="18" spans="2:10" ht="16" x14ac:dyDescent="0.2">
      <c r="B18" s="6"/>
      <c r="C18" s="6"/>
      <c r="D18" s="81"/>
      <c r="E18" s="46" t="s">
        <v>235</v>
      </c>
      <c r="F18" s="81"/>
      <c r="G18" s="5"/>
      <c r="H18" s="228"/>
      <c r="I18" s="82"/>
      <c r="J18" s="6"/>
    </row>
    <row r="19" spans="2:10" ht="16" x14ac:dyDescent="0.2">
      <c r="B19" s="6"/>
      <c r="C19" s="6"/>
      <c r="D19" s="81"/>
      <c r="E19" s="46" t="s">
        <v>235</v>
      </c>
      <c r="F19" s="81"/>
      <c r="G19" s="5"/>
      <c r="H19" s="228"/>
      <c r="I19" s="82"/>
      <c r="J19" s="6"/>
    </row>
    <row r="20" spans="2:10" ht="16" x14ac:dyDescent="0.2">
      <c r="B20" s="6"/>
      <c r="C20" s="6"/>
      <c r="D20" s="81"/>
      <c r="E20" s="46" t="s">
        <v>235</v>
      </c>
      <c r="F20" s="81"/>
      <c r="G20" s="5"/>
      <c r="H20" s="228"/>
      <c r="I20" s="82"/>
      <c r="J20" s="6"/>
    </row>
    <row r="21" spans="2:10" ht="16" x14ac:dyDescent="0.2">
      <c r="B21" s="6"/>
      <c r="C21" s="6"/>
      <c r="D21" s="81"/>
      <c r="E21" s="46" t="s">
        <v>235</v>
      </c>
      <c r="F21" s="81"/>
      <c r="G21" s="5"/>
      <c r="H21" s="228"/>
      <c r="I21" s="82"/>
      <c r="J21" s="6"/>
    </row>
    <row r="22" spans="2:10" ht="16" x14ac:dyDescent="0.2">
      <c r="B22" s="6"/>
      <c r="C22" s="6"/>
      <c r="D22" s="81"/>
      <c r="E22" s="46" t="s">
        <v>235</v>
      </c>
      <c r="F22" s="81"/>
      <c r="G22" s="5"/>
      <c r="H22" s="228"/>
      <c r="I22" s="82"/>
      <c r="J22" s="6"/>
    </row>
    <row r="23" spans="2:10" ht="16" x14ac:dyDescent="0.2">
      <c r="E23" s="46" t="s">
        <v>235</v>
      </c>
      <c r="G23" s="118"/>
      <c r="H23" s="118"/>
    </row>
    <row r="24" spans="2:10" x14ac:dyDescent="0.15">
      <c r="G24" s="118"/>
      <c r="H24" s="118"/>
    </row>
    <row r="25" spans="2:10" x14ac:dyDescent="0.15">
      <c r="G25" s="118"/>
      <c r="H25" s="118"/>
    </row>
    <row r="26" spans="2:10" x14ac:dyDescent="0.15">
      <c r="G26" s="118"/>
      <c r="H26" s="118"/>
    </row>
    <row r="27" spans="2:10" x14ac:dyDescent="0.15">
      <c r="G27" s="118"/>
      <c r="H27" s="118"/>
    </row>
    <row r="28" spans="2:10" x14ac:dyDescent="0.15">
      <c r="G28" s="118"/>
      <c r="H28" s="118"/>
    </row>
    <row r="29" spans="2:10" x14ac:dyDescent="0.15">
      <c r="G29" s="118"/>
      <c r="H29" s="118"/>
    </row>
    <row r="30" spans="2:10" x14ac:dyDescent="0.15">
      <c r="G30" s="118"/>
      <c r="H30" s="118"/>
    </row>
    <row r="31" spans="2:10" x14ac:dyDescent="0.15">
      <c r="G31" s="118"/>
      <c r="H31" s="118"/>
    </row>
    <row r="32" spans="2:10" x14ac:dyDescent="0.15">
      <c r="G32" s="118"/>
      <c r="H32" s="118"/>
    </row>
    <row r="33" spans="7:8" x14ac:dyDescent="0.15">
      <c r="G33" s="118"/>
      <c r="H33" s="118"/>
    </row>
    <row r="34" spans="7:8" x14ac:dyDescent="0.15">
      <c r="G34" s="118"/>
      <c r="H34" s="118"/>
    </row>
    <row r="35" spans="7:8" x14ac:dyDescent="0.15">
      <c r="G35" s="118"/>
      <c r="H35" s="118"/>
    </row>
    <row r="36" spans="7:8" x14ac:dyDescent="0.15">
      <c r="G36" s="118"/>
      <c r="H36" s="118"/>
    </row>
    <row r="37" spans="7:8" x14ac:dyDescent="0.15">
      <c r="G37" s="118"/>
      <c r="H37" s="118"/>
    </row>
    <row r="38" spans="7:8" x14ac:dyDescent="0.15">
      <c r="G38" s="118"/>
      <c r="H38" s="118"/>
    </row>
    <row r="39" spans="7:8" x14ac:dyDescent="0.15">
      <c r="G39" s="118"/>
      <c r="H39" s="118"/>
    </row>
    <row r="40" spans="7:8" x14ac:dyDescent="0.15">
      <c r="G40" s="118"/>
      <c r="H40" s="118"/>
    </row>
    <row r="41" spans="7:8" x14ac:dyDescent="0.15">
      <c r="G41" s="118"/>
      <c r="H41" s="118"/>
    </row>
    <row r="42" spans="7:8" x14ac:dyDescent="0.15">
      <c r="G42" s="118"/>
      <c r="H42" s="118"/>
    </row>
    <row r="43" spans="7:8" x14ac:dyDescent="0.15">
      <c r="G43" s="118"/>
      <c r="H43" s="118"/>
    </row>
    <row r="44" spans="7:8" x14ac:dyDescent="0.15">
      <c r="G44" s="118"/>
      <c r="H44" s="118"/>
    </row>
    <row r="45" spans="7:8" x14ac:dyDescent="0.15">
      <c r="G45" s="118"/>
      <c r="H45" s="118"/>
    </row>
    <row r="46" spans="7:8" x14ac:dyDescent="0.15">
      <c r="G46" s="118"/>
      <c r="H46" s="118"/>
    </row>
    <row r="47" spans="7:8" x14ac:dyDescent="0.15">
      <c r="G47" s="118"/>
      <c r="H47" s="118"/>
    </row>
    <row r="48" spans="7:8" x14ac:dyDescent="0.15">
      <c r="G48" s="118"/>
      <c r="H48" s="118"/>
    </row>
    <row r="49" spans="7:8" x14ac:dyDescent="0.15">
      <c r="G49" s="118"/>
      <c r="H49" s="118"/>
    </row>
    <row r="50" spans="7:8" x14ac:dyDescent="0.15">
      <c r="G50" s="118"/>
      <c r="H50" s="118"/>
    </row>
    <row r="51" spans="7:8" x14ac:dyDescent="0.15">
      <c r="G51" s="118"/>
      <c r="H51" s="118"/>
    </row>
    <row r="52" spans="7:8" x14ac:dyDescent="0.15">
      <c r="G52" s="118"/>
      <c r="H52" s="118"/>
    </row>
    <row r="53" spans="7:8" x14ac:dyDescent="0.15">
      <c r="G53" s="118"/>
      <c r="H53" s="118"/>
    </row>
    <row r="54" spans="7:8" x14ac:dyDescent="0.15">
      <c r="G54" s="118"/>
      <c r="H54" s="118"/>
    </row>
    <row r="55" spans="7:8" x14ac:dyDescent="0.15">
      <c r="G55" s="118"/>
      <c r="H55" s="118"/>
    </row>
    <row r="56" spans="7:8" x14ac:dyDescent="0.15">
      <c r="G56" s="118"/>
      <c r="H56" s="118"/>
    </row>
    <row r="57" spans="7:8" x14ac:dyDescent="0.15">
      <c r="G57" s="118"/>
      <c r="H57" s="118"/>
    </row>
    <row r="58" spans="7:8" x14ac:dyDescent="0.15">
      <c r="G58" s="118"/>
      <c r="H58" s="118"/>
    </row>
    <row r="59" spans="7:8" x14ac:dyDescent="0.15">
      <c r="G59" s="118"/>
      <c r="H59" s="118"/>
    </row>
    <row r="60" spans="7:8" x14ac:dyDescent="0.15">
      <c r="G60" s="118"/>
      <c r="H60" s="118"/>
    </row>
    <row r="61" spans="7:8" x14ac:dyDescent="0.15">
      <c r="G61" s="118"/>
      <c r="H61" s="118"/>
    </row>
    <row r="62" spans="7:8" x14ac:dyDescent="0.15">
      <c r="G62" s="118"/>
      <c r="H62" s="118"/>
    </row>
    <row r="63" spans="7:8" x14ac:dyDescent="0.15">
      <c r="G63" s="118"/>
      <c r="H63" s="118"/>
    </row>
    <row r="64" spans="7:8" x14ac:dyDescent="0.15">
      <c r="G64" s="118"/>
      <c r="H64" s="118"/>
    </row>
    <row r="65" spans="7:8" x14ac:dyDescent="0.15">
      <c r="G65" s="118"/>
      <c r="H65" s="118"/>
    </row>
    <row r="66" spans="7:8" x14ac:dyDescent="0.15">
      <c r="G66" s="118"/>
      <c r="H66" s="118"/>
    </row>
    <row r="67" spans="7:8" x14ac:dyDescent="0.15">
      <c r="G67" s="118"/>
      <c r="H67" s="118"/>
    </row>
    <row r="68" spans="7:8" x14ac:dyDescent="0.15">
      <c r="G68" s="118"/>
      <c r="H68" s="118"/>
    </row>
    <row r="69" spans="7:8" x14ac:dyDescent="0.15">
      <c r="G69" s="118"/>
      <c r="H69" s="118"/>
    </row>
    <row r="70" spans="7:8" x14ac:dyDescent="0.15">
      <c r="G70" s="118"/>
      <c r="H70" s="118"/>
    </row>
    <row r="71" spans="7:8" x14ac:dyDescent="0.15">
      <c r="G71" s="118"/>
      <c r="H71" s="118"/>
    </row>
    <row r="72" spans="7:8" x14ac:dyDescent="0.15">
      <c r="G72" s="118"/>
      <c r="H72" s="118"/>
    </row>
    <row r="73" spans="7:8" x14ac:dyDescent="0.15">
      <c r="G73" s="118"/>
      <c r="H73" s="118"/>
    </row>
    <row r="74" spans="7:8" x14ac:dyDescent="0.15">
      <c r="G74" s="118"/>
      <c r="H74" s="118"/>
    </row>
    <row r="75" spans="7:8" x14ac:dyDescent="0.15">
      <c r="G75" s="118"/>
      <c r="H75" s="118"/>
    </row>
    <row r="76" spans="7:8" x14ac:dyDescent="0.15">
      <c r="G76" s="118"/>
      <c r="H76" s="118"/>
    </row>
    <row r="77" spans="7:8" x14ac:dyDescent="0.15">
      <c r="G77" s="118"/>
      <c r="H77" s="118"/>
    </row>
    <row r="78" spans="7:8" x14ac:dyDescent="0.15">
      <c r="G78" s="118"/>
      <c r="H78" s="118"/>
    </row>
    <row r="79" spans="7:8" x14ac:dyDescent="0.15">
      <c r="G79" s="118"/>
      <c r="H79" s="118"/>
    </row>
    <row r="80" spans="7:8" x14ac:dyDescent="0.15">
      <c r="G80" s="118"/>
      <c r="H80" s="118"/>
    </row>
    <row r="81" spans="7:8" x14ac:dyDescent="0.15">
      <c r="G81" s="118"/>
      <c r="H81" s="118"/>
    </row>
    <row r="82" spans="7:8" x14ac:dyDescent="0.15">
      <c r="G82" s="118"/>
      <c r="H82" s="118"/>
    </row>
    <row r="83" spans="7:8" x14ac:dyDescent="0.15">
      <c r="G83" s="118"/>
      <c r="H83" s="118"/>
    </row>
    <row r="84" spans="7:8" x14ac:dyDescent="0.15">
      <c r="G84" s="118"/>
      <c r="H84" s="118"/>
    </row>
    <row r="85" spans="7:8" x14ac:dyDescent="0.15">
      <c r="G85" s="118"/>
      <c r="H85" s="118"/>
    </row>
    <row r="86" spans="7:8" x14ac:dyDescent="0.15">
      <c r="G86" s="118"/>
      <c r="H86" s="118"/>
    </row>
    <row r="87" spans="7:8" x14ac:dyDescent="0.15">
      <c r="G87" s="118"/>
      <c r="H87" s="118"/>
    </row>
    <row r="88" spans="7:8" x14ac:dyDescent="0.15">
      <c r="G88" s="118"/>
      <c r="H88" s="118"/>
    </row>
    <row r="89" spans="7:8" x14ac:dyDescent="0.15">
      <c r="G89" s="118"/>
      <c r="H89" s="118"/>
    </row>
    <row r="90" spans="7:8" x14ac:dyDescent="0.15">
      <c r="G90" s="118"/>
      <c r="H90" s="118"/>
    </row>
    <row r="91" spans="7:8" x14ac:dyDescent="0.15">
      <c r="G91" s="118"/>
      <c r="H91" s="118"/>
    </row>
    <row r="92" spans="7:8" x14ac:dyDescent="0.15">
      <c r="G92" s="118"/>
      <c r="H92" s="118"/>
    </row>
    <row r="93" spans="7:8" x14ac:dyDescent="0.15">
      <c r="G93" s="118"/>
      <c r="H93" s="118"/>
    </row>
    <row r="94" spans="7:8" x14ac:dyDescent="0.15">
      <c r="G94" s="118"/>
      <c r="H94" s="118"/>
    </row>
    <row r="95" spans="7:8" x14ac:dyDescent="0.15">
      <c r="G95" s="118"/>
      <c r="H95" s="118"/>
    </row>
    <row r="96" spans="7:8" x14ac:dyDescent="0.15">
      <c r="G96" s="118"/>
      <c r="H96" s="118"/>
    </row>
    <row r="97" spans="7:8" x14ac:dyDescent="0.15">
      <c r="G97" s="118"/>
      <c r="H97" s="118"/>
    </row>
    <row r="98" spans="7:8" x14ac:dyDescent="0.15">
      <c r="G98" s="118"/>
      <c r="H98" s="118"/>
    </row>
    <row r="99" spans="7:8" x14ac:dyDescent="0.15">
      <c r="G99" s="118"/>
      <c r="H99" s="118"/>
    </row>
    <row r="100" spans="7:8" x14ac:dyDescent="0.15">
      <c r="G100" s="118"/>
      <c r="H100" s="118"/>
    </row>
    <row r="101" spans="7:8" x14ac:dyDescent="0.15">
      <c r="G101" s="118"/>
      <c r="H101" s="118"/>
    </row>
    <row r="102" spans="7:8" x14ac:dyDescent="0.15">
      <c r="G102" s="118"/>
      <c r="H102" s="118"/>
    </row>
    <row r="103" spans="7:8" x14ac:dyDescent="0.15">
      <c r="G103" s="118"/>
      <c r="H103" s="118"/>
    </row>
    <row r="104" spans="7:8" x14ac:dyDescent="0.15">
      <c r="G104" s="118"/>
      <c r="H104" s="118"/>
    </row>
    <row r="105" spans="7:8" x14ac:dyDescent="0.15">
      <c r="G105" s="118"/>
      <c r="H105" s="118"/>
    </row>
    <row r="106" spans="7:8" x14ac:dyDescent="0.15">
      <c r="G106" s="118"/>
      <c r="H106" s="118"/>
    </row>
    <row r="107" spans="7:8" x14ac:dyDescent="0.15">
      <c r="G107" s="118"/>
      <c r="H107" s="118"/>
    </row>
    <row r="108" spans="7:8" x14ac:dyDescent="0.15">
      <c r="G108" s="118"/>
      <c r="H108" s="118"/>
    </row>
    <row r="109" spans="7:8" x14ac:dyDescent="0.15">
      <c r="G109" s="118"/>
      <c r="H109" s="118"/>
    </row>
    <row r="110" spans="7:8" x14ac:dyDescent="0.15">
      <c r="G110" s="118"/>
      <c r="H110" s="118"/>
    </row>
    <row r="111" spans="7:8" x14ac:dyDescent="0.15">
      <c r="G111" s="118"/>
      <c r="H111" s="118"/>
    </row>
    <row r="112" spans="7:8" x14ac:dyDescent="0.15">
      <c r="G112" s="118"/>
      <c r="H112" s="118"/>
    </row>
    <row r="113" spans="7:8" x14ac:dyDescent="0.15">
      <c r="G113" s="118"/>
      <c r="H113" s="118"/>
    </row>
    <row r="114" spans="7:8" x14ac:dyDescent="0.15">
      <c r="G114" s="118"/>
      <c r="H114" s="118"/>
    </row>
    <row r="115" spans="7:8" x14ac:dyDescent="0.15">
      <c r="G115" s="118"/>
      <c r="H115" s="118"/>
    </row>
    <row r="116" spans="7:8" x14ac:dyDescent="0.15">
      <c r="G116" s="118"/>
      <c r="H116" s="118"/>
    </row>
    <row r="117" spans="7:8" x14ac:dyDescent="0.15">
      <c r="G117" s="118"/>
      <c r="H117" s="118"/>
    </row>
    <row r="118" spans="7:8" x14ac:dyDescent="0.15">
      <c r="G118" s="118"/>
      <c r="H118" s="118"/>
    </row>
    <row r="119" spans="7:8" x14ac:dyDescent="0.15">
      <c r="G119" s="118"/>
      <c r="H119" s="118"/>
    </row>
    <row r="120" spans="7:8" x14ac:dyDescent="0.15">
      <c r="G120" s="118"/>
      <c r="H120" s="118"/>
    </row>
  </sheetData>
  <mergeCells count="1">
    <mergeCell ref="B1:J1"/>
  </mergeCells>
  <pageMargins left="0.7" right="0.7" top="0.78740157499999996" bottom="0.78740157499999996" header="0.3" footer="0.3"/>
  <pageSetup paperSize="9" scale="55" orientation="landscape" horizontalDpi="0" verticalDpi="0"/>
  <headerFooter>
    <oddFooter>&amp;L&amp;G</oddFooter>
  </headerFooter>
  <drawing r:id="rId1"/>
  <legacyDrawing r:id="rId2"/>
  <legacyDrawingHF r:id="rId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EECB1F-22A7-C347-97D3-96A4669C9E62}">
  <sheetPr>
    <tabColor rgb="FFCEE741"/>
  </sheetPr>
  <dimension ref="A1:P35"/>
  <sheetViews>
    <sheetView zoomScaleNormal="100" workbookViewId="0">
      <selection activeCell="C34" sqref="C34"/>
    </sheetView>
  </sheetViews>
  <sheetFormatPr baseColWidth="10" defaultRowHeight="14" x14ac:dyDescent="0.15"/>
  <cols>
    <col min="3" max="3" width="26.33203125" customWidth="1"/>
    <col min="4" max="4" width="21.1640625" customWidth="1"/>
    <col min="5" max="5" width="16.33203125" customWidth="1"/>
    <col min="6" max="6" width="9.83203125" customWidth="1"/>
    <col min="7" max="7" width="67.33203125" customWidth="1"/>
    <col min="8" max="8" width="98.83203125" customWidth="1"/>
    <col min="9" max="14" width="11" customWidth="1"/>
    <col min="257" max="257" width="27.5" customWidth="1"/>
    <col min="258" max="258" width="35.1640625" customWidth="1"/>
    <col min="259" max="259" width="8" customWidth="1"/>
    <col min="260" max="260" width="29.6640625" customWidth="1"/>
    <col min="262" max="262" width="20.1640625" customWidth="1"/>
    <col min="513" max="513" width="27.5" customWidth="1"/>
    <col min="514" max="514" width="35.1640625" customWidth="1"/>
    <col min="515" max="515" width="8" customWidth="1"/>
    <col min="516" max="516" width="29.6640625" customWidth="1"/>
    <col min="518" max="518" width="20.1640625" customWidth="1"/>
    <col min="769" max="769" width="27.5" customWidth="1"/>
    <col min="770" max="770" width="35.1640625" customWidth="1"/>
    <col min="771" max="771" width="8" customWidth="1"/>
    <col min="772" max="772" width="29.6640625" customWidth="1"/>
    <col min="774" max="774" width="20.1640625" customWidth="1"/>
    <col min="1025" max="1025" width="27.5" customWidth="1"/>
    <col min="1026" max="1026" width="35.1640625" customWidth="1"/>
    <col min="1027" max="1027" width="8" customWidth="1"/>
    <col min="1028" max="1028" width="29.6640625" customWidth="1"/>
    <col min="1030" max="1030" width="20.1640625" customWidth="1"/>
    <col min="1281" max="1281" width="27.5" customWidth="1"/>
    <col min="1282" max="1282" width="35.1640625" customWidth="1"/>
    <col min="1283" max="1283" width="8" customWidth="1"/>
    <col min="1284" max="1284" width="29.6640625" customWidth="1"/>
    <col min="1286" max="1286" width="20.1640625" customWidth="1"/>
    <col min="1537" max="1537" width="27.5" customWidth="1"/>
    <col min="1538" max="1538" width="35.1640625" customWidth="1"/>
    <col min="1539" max="1539" width="8" customWidth="1"/>
    <col min="1540" max="1540" width="29.6640625" customWidth="1"/>
    <col min="1542" max="1542" width="20.1640625" customWidth="1"/>
    <col min="1793" max="1793" width="27.5" customWidth="1"/>
    <col min="1794" max="1794" width="35.1640625" customWidth="1"/>
    <col min="1795" max="1795" width="8" customWidth="1"/>
    <col min="1796" max="1796" width="29.6640625" customWidth="1"/>
    <col min="1798" max="1798" width="20.1640625" customWidth="1"/>
    <col min="2049" max="2049" width="27.5" customWidth="1"/>
    <col min="2050" max="2050" width="35.1640625" customWidth="1"/>
    <col min="2051" max="2051" width="8" customWidth="1"/>
    <col min="2052" max="2052" width="29.6640625" customWidth="1"/>
    <col min="2054" max="2054" width="20.1640625" customWidth="1"/>
    <col min="2305" max="2305" width="27.5" customWidth="1"/>
    <col min="2306" max="2306" width="35.1640625" customWidth="1"/>
    <col min="2307" max="2307" width="8" customWidth="1"/>
    <col min="2308" max="2308" width="29.6640625" customWidth="1"/>
    <col min="2310" max="2310" width="20.1640625" customWidth="1"/>
    <col min="2561" max="2561" width="27.5" customWidth="1"/>
    <col min="2562" max="2562" width="35.1640625" customWidth="1"/>
    <col min="2563" max="2563" width="8" customWidth="1"/>
    <col min="2564" max="2564" width="29.6640625" customWidth="1"/>
    <col min="2566" max="2566" width="20.1640625" customWidth="1"/>
    <col min="2817" max="2817" width="27.5" customWidth="1"/>
    <col min="2818" max="2818" width="35.1640625" customWidth="1"/>
    <col min="2819" max="2819" width="8" customWidth="1"/>
    <col min="2820" max="2820" width="29.6640625" customWidth="1"/>
    <col min="2822" max="2822" width="20.1640625" customWidth="1"/>
    <col min="3073" max="3073" width="27.5" customWidth="1"/>
    <col min="3074" max="3074" width="35.1640625" customWidth="1"/>
    <col min="3075" max="3075" width="8" customWidth="1"/>
    <col min="3076" max="3076" width="29.6640625" customWidth="1"/>
    <col min="3078" max="3078" width="20.1640625" customWidth="1"/>
    <col min="3329" max="3329" width="27.5" customWidth="1"/>
    <col min="3330" max="3330" width="35.1640625" customWidth="1"/>
    <col min="3331" max="3331" width="8" customWidth="1"/>
    <col min="3332" max="3332" width="29.6640625" customWidth="1"/>
    <col min="3334" max="3334" width="20.1640625" customWidth="1"/>
    <col min="3585" max="3585" width="27.5" customWidth="1"/>
    <col min="3586" max="3586" width="35.1640625" customWidth="1"/>
    <col min="3587" max="3587" width="8" customWidth="1"/>
    <col min="3588" max="3588" width="29.6640625" customWidth="1"/>
    <col min="3590" max="3590" width="20.1640625" customWidth="1"/>
    <col min="3841" max="3841" width="27.5" customWidth="1"/>
    <col min="3842" max="3842" width="35.1640625" customWidth="1"/>
    <col min="3843" max="3843" width="8" customWidth="1"/>
    <col min="3844" max="3844" width="29.6640625" customWidth="1"/>
    <col min="3846" max="3846" width="20.1640625" customWidth="1"/>
    <col min="4097" max="4097" width="27.5" customWidth="1"/>
    <col min="4098" max="4098" width="35.1640625" customWidth="1"/>
    <col min="4099" max="4099" width="8" customWidth="1"/>
    <col min="4100" max="4100" width="29.6640625" customWidth="1"/>
    <col min="4102" max="4102" width="20.1640625" customWidth="1"/>
    <col min="4353" max="4353" width="27.5" customWidth="1"/>
    <col min="4354" max="4354" width="35.1640625" customWidth="1"/>
    <col min="4355" max="4355" width="8" customWidth="1"/>
    <col min="4356" max="4356" width="29.6640625" customWidth="1"/>
    <col min="4358" max="4358" width="20.1640625" customWidth="1"/>
    <col min="4609" max="4609" width="27.5" customWidth="1"/>
    <col min="4610" max="4610" width="35.1640625" customWidth="1"/>
    <col min="4611" max="4611" width="8" customWidth="1"/>
    <col min="4612" max="4612" width="29.6640625" customWidth="1"/>
    <col min="4614" max="4614" width="20.1640625" customWidth="1"/>
    <col min="4865" max="4865" width="27.5" customWidth="1"/>
    <col min="4866" max="4866" width="35.1640625" customWidth="1"/>
    <col min="4867" max="4867" width="8" customWidth="1"/>
    <col min="4868" max="4868" width="29.6640625" customWidth="1"/>
    <col min="4870" max="4870" width="20.1640625" customWidth="1"/>
    <col min="5121" max="5121" width="27.5" customWidth="1"/>
    <col min="5122" max="5122" width="35.1640625" customWidth="1"/>
    <col min="5123" max="5123" width="8" customWidth="1"/>
    <col min="5124" max="5124" width="29.6640625" customWidth="1"/>
    <col min="5126" max="5126" width="20.1640625" customWidth="1"/>
    <col min="5377" max="5377" width="27.5" customWidth="1"/>
    <col min="5378" max="5378" width="35.1640625" customWidth="1"/>
    <col min="5379" max="5379" width="8" customWidth="1"/>
    <col min="5380" max="5380" width="29.6640625" customWidth="1"/>
    <col min="5382" max="5382" width="20.1640625" customWidth="1"/>
    <col min="5633" max="5633" width="27.5" customWidth="1"/>
    <col min="5634" max="5634" width="35.1640625" customWidth="1"/>
    <col min="5635" max="5635" width="8" customWidth="1"/>
    <col min="5636" max="5636" width="29.6640625" customWidth="1"/>
    <col min="5638" max="5638" width="20.1640625" customWidth="1"/>
    <col min="5889" max="5889" width="27.5" customWidth="1"/>
    <col min="5890" max="5890" width="35.1640625" customWidth="1"/>
    <col min="5891" max="5891" width="8" customWidth="1"/>
    <col min="5892" max="5892" width="29.6640625" customWidth="1"/>
    <col min="5894" max="5894" width="20.1640625" customWidth="1"/>
    <col min="6145" max="6145" width="27.5" customWidth="1"/>
    <col min="6146" max="6146" width="35.1640625" customWidth="1"/>
    <col min="6147" max="6147" width="8" customWidth="1"/>
    <col min="6148" max="6148" width="29.6640625" customWidth="1"/>
    <col min="6150" max="6150" width="20.1640625" customWidth="1"/>
    <col min="6401" max="6401" width="27.5" customWidth="1"/>
    <col min="6402" max="6402" width="35.1640625" customWidth="1"/>
    <col min="6403" max="6403" width="8" customWidth="1"/>
    <col min="6404" max="6404" width="29.6640625" customWidth="1"/>
    <col min="6406" max="6406" width="20.1640625" customWidth="1"/>
    <col min="6657" max="6657" width="27.5" customWidth="1"/>
    <col min="6658" max="6658" width="35.1640625" customWidth="1"/>
    <col min="6659" max="6659" width="8" customWidth="1"/>
    <col min="6660" max="6660" width="29.6640625" customWidth="1"/>
    <col min="6662" max="6662" width="20.1640625" customWidth="1"/>
    <col min="6913" max="6913" width="27.5" customWidth="1"/>
    <col min="6914" max="6914" width="35.1640625" customWidth="1"/>
    <col min="6915" max="6915" width="8" customWidth="1"/>
    <col min="6916" max="6916" width="29.6640625" customWidth="1"/>
    <col min="6918" max="6918" width="20.1640625" customWidth="1"/>
    <col min="7169" max="7169" width="27.5" customWidth="1"/>
    <col min="7170" max="7170" width="35.1640625" customWidth="1"/>
    <col min="7171" max="7171" width="8" customWidth="1"/>
    <col min="7172" max="7172" width="29.6640625" customWidth="1"/>
    <col min="7174" max="7174" width="20.1640625" customWidth="1"/>
    <col min="7425" max="7425" width="27.5" customWidth="1"/>
    <col min="7426" max="7426" width="35.1640625" customWidth="1"/>
    <col min="7427" max="7427" width="8" customWidth="1"/>
    <col min="7428" max="7428" width="29.6640625" customWidth="1"/>
    <col min="7430" max="7430" width="20.1640625" customWidth="1"/>
    <col min="7681" max="7681" width="27.5" customWidth="1"/>
    <col min="7682" max="7682" width="35.1640625" customWidth="1"/>
    <col min="7683" max="7683" width="8" customWidth="1"/>
    <col min="7684" max="7684" width="29.6640625" customWidth="1"/>
    <col min="7686" max="7686" width="20.1640625" customWidth="1"/>
    <col min="7937" max="7937" width="27.5" customWidth="1"/>
    <col min="7938" max="7938" width="35.1640625" customWidth="1"/>
    <col min="7939" max="7939" width="8" customWidth="1"/>
    <col min="7940" max="7940" width="29.6640625" customWidth="1"/>
    <col min="7942" max="7942" width="20.1640625" customWidth="1"/>
    <col min="8193" max="8193" width="27.5" customWidth="1"/>
    <col min="8194" max="8194" width="35.1640625" customWidth="1"/>
    <col min="8195" max="8195" width="8" customWidth="1"/>
    <col min="8196" max="8196" width="29.6640625" customWidth="1"/>
    <col min="8198" max="8198" width="20.1640625" customWidth="1"/>
    <col min="8449" max="8449" width="27.5" customWidth="1"/>
    <col min="8450" max="8450" width="35.1640625" customWidth="1"/>
    <col min="8451" max="8451" width="8" customWidth="1"/>
    <col min="8452" max="8452" width="29.6640625" customWidth="1"/>
    <col min="8454" max="8454" width="20.1640625" customWidth="1"/>
    <col min="8705" max="8705" width="27.5" customWidth="1"/>
    <col min="8706" max="8706" width="35.1640625" customWidth="1"/>
    <col min="8707" max="8707" width="8" customWidth="1"/>
    <col min="8708" max="8708" width="29.6640625" customWidth="1"/>
    <col min="8710" max="8710" width="20.1640625" customWidth="1"/>
    <col min="8961" max="8961" width="27.5" customWidth="1"/>
    <col min="8962" max="8962" width="35.1640625" customWidth="1"/>
    <col min="8963" max="8963" width="8" customWidth="1"/>
    <col min="8964" max="8964" width="29.6640625" customWidth="1"/>
    <col min="8966" max="8966" width="20.1640625" customWidth="1"/>
    <col min="9217" max="9217" width="27.5" customWidth="1"/>
    <col min="9218" max="9218" width="35.1640625" customWidth="1"/>
    <col min="9219" max="9219" width="8" customWidth="1"/>
    <col min="9220" max="9220" width="29.6640625" customWidth="1"/>
    <col min="9222" max="9222" width="20.1640625" customWidth="1"/>
    <col min="9473" max="9473" width="27.5" customWidth="1"/>
    <col min="9474" max="9474" width="35.1640625" customWidth="1"/>
    <col min="9475" max="9475" width="8" customWidth="1"/>
    <col min="9476" max="9476" width="29.6640625" customWidth="1"/>
    <col min="9478" max="9478" width="20.1640625" customWidth="1"/>
    <col min="9729" max="9729" width="27.5" customWidth="1"/>
    <col min="9730" max="9730" width="35.1640625" customWidth="1"/>
    <col min="9731" max="9731" width="8" customWidth="1"/>
    <col min="9732" max="9732" width="29.6640625" customWidth="1"/>
    <col min="9734" max="9734" width="20.1640625" customWidth="1"/>
    <col min="9985" max="9985" width="27.5" customWidth="1"/>
    <col min="9986" max="9986" width="35.1640625" customWidth="1"/>
    <col min="9987" max="9987" width="8" customWidth="1"/>
    <col min="9988" max="9988" width="29.6640625" customWidth="1"/>
    <col min="9990" max="9990" width="20.1640625" customWidth="1"/>
    <col min="10241" max="10241" width="27.5" customWidth="1"/>
    <col min="10242" max="10242" width="35.1640625" customWidth="1"/>
    <col min="10243" max="10243" width="8" customWidth="1"/>
    <col min="10244" max="10244" width="29.6640625" customWidth="1"/>
    <col min="10246" max="10246" width="20.1640625" customWidth="1"/>
    <col min="10497" max="10497" width="27.5" customWidth="1"/>
    <col min="10498" max="10498" width="35.1640625" customWidth="1"/>
    <col min="10499" max="10499" width="8" customWidth="1"/>
    <col min="10500" max="10500" width="29.6640625" customWidth="1"/>
    <col min="10502" max="10502" width="20.1640625" customWidth="1"/>
    <col min="10753" max="10753" width="27.5" customWidth="1"/>
    <col min="10754" max="10754" width="35.1640625" customWidth="1"/>
    <col min="10755" max="10755" width="8" customWidth="1"/>
    <col min="10756" max="10756" width="29.6640625" customWidth="1"/>
    <col min="10758" max="10758" width="20.1640625" customWidth="1"/>
    <col min="11009" max="11009" width="27.5" customWidth="1"/>
    <col min="11010" max="11010" width="35.1640625" customWidth="1"/>
    <col min="11011" max="11011" width="8" customWidth="1"/>
    <col min="11012" max="11012" width="29.6640625" customWidth="1"/>
    <col min="11014" max="11014" width="20.1640625" customWidth="1"/>
    <col min="11265" max="11265" width="27.5" customWidth="1"/>
    <col min="11266" max="11266" width="35.1640625" customWidth="1"/>
    <col min="11267" max="11267" width="8" customWidth="1"/>
    <col min="11268" max="11268" width="29.6640625" customWidth="1"/>
    <col min="11270" max="11270" width="20.1640625" customWidth="1"/>
    <col min="11521" max="11521" width="27.5" customWidth="1"/>
    <col min="11522" max="11522" width="35.1640625" customWidth="1"/>
    <col min="11523" max="11523" width="8" customWidth="1"/>
    <col min="11524" max="11524" width="29.6640625" customWidth="1"/>
    <col min="11526" max="11526" width="20.1640625" customWidth="1"/>
    <col min="11777" max="11777" width="27.5" customWidth="1"/>
    <col min="11778" max="11778" width="35.1640625" customWidth="1"/>
    <col min="11779" max="11779" width="8" customWidth="1"/>
    <col min="11780" max="11780" width="29.6640625" customWidth="1"/>
    <col min="11782" max="11782" width="20.1640625" customWidth="1"/>
    <col min="12033" max="12033" width="27.5" customWidth="1"/>
    <col min="12034" max="12034" width="35.1640625" customWidth="1"/>
    <col min="12035" max="12035" width="8" customWidth="1"/>
    <col min="12036" max="12036" width="29.6640625" customWidth="1"/>
    <col min="12038" max="12038" width="20.1640625" customWidth="1"/>
    <col min="12289" max="12289" width="27.5" customWidth="1"/>
    <col min="12290" max="12290" width="35.1640625" customWidth="1"/>
    <col min="12291" max="12291" width="8" customWidth="1"/>
    <col min="12292" max="12292" width="29.6640625" customWidth="1"/>
    <col min="12294" max="12294" width="20.1640625" customWidth="1"/>
    <col min="12545" max="12545" width="27.5" customWidth="1"/>
    <col min="12546" max="12546" width="35.1640625" customWidth="1"/>
    <col min="12547" max="12547" width="8" customWidth="1"/>
    <col min="12548" max="12548" width="29.6640625" customWidth="1"/>
    <col min="12550" max="12550" width="20.1640625" customWidth="1"/>
    <col min="12801" max="12801" width="27.5" customWidth="1"/>
    <col min="12802" max="12802" width="35.1640625" customWidth="1"/>
    <col min="12803" max="12803" width="8" customWidth="1"/>
    <col min="12804" max="12804" width="29.6640625" customWidth="1"/>
    <col min="12806" max="12806" width="20.1640625" customWidth="1"/>
    <col min="13057" max="13057" width="27.5" customWidth="1"/>
    <col min="13058" max="13058" width="35.1640625" customWidth="1"/>
    <col min="13059" max="13059" width="8" customWidth="1"/>
    <col min="13060" max="13060" width="29.6640625" customWidth="1"/>
    <col min="13062" max="13062" width="20.1640625" customWidth="1"/>
    <col min="13313" max="13313" width="27.5" customWidth="1"/>
    <col min="13314" max="13314" width="35.1640625" customWidth="1"/>
    <col min="13315" max="13315" width="8" customWidth="1"/>
    <col min="13316" max="13316" width="29.6640625" customWidth="1"/>
    <col min="13318" max="13318" width="20.1640625" customWidth="1"/>
    <col min="13569" max="13569" width="27.5" customWidth="1"/>
    <col min="13570" max="13570" width="35.1640625" customWidth="1"/>
    <col min="13571" max="13571" width="8" customWidth="1"/>
    <col min="13572" max="13572" width="29.6640625" customWidth="1"/>
    <col min="13574" max="13574" width="20.1640625" customWidth="1"/>
    <col min="13825" max="13825" width="27.5" customWidth="1"/>
    <col min="13826" max="13826" width="35.1640625" customWidth="1"/>
    <col min="13827" max="13827" width="8" customWidth="1"/>
    <col min="13828" max="13828" width="29.6640625" customWidth="1"/>
    <col min="13830" max="13830" width="20.1640625" customWidth="1"/>
    <col min="14081" max="14081" width="27.5" customWidth="1"/>
    <col min="14082" max="14082" width="35.1640625" customWidth="1"/>
    <col min="14083" max="14083" width="8" customWidth="1"/>
    <col min="14084" max="14084" width="29.6640625" customWidth="1"/>
    <col min="14086" max="14086" width="20.1640625" customWidth="1"/>
    <col min="14337" max="14337" width="27.5" customWidth="1"/>
    <col min="14338" max="14338" width="35.1640625" customWidth="1"/>
    <col min="14339" max="14339" width="8" customWidth="1"/>
    <col min="14340" max="14340" width="29.6640625" customWidth="1"/>
    <col min="14342" max="14342" width="20.1640625" customWidth="1"/>
    <col min="14593" max="14593" width="27.5" customWidth="1"/>
    <col min="14594" max="14594" width="35.1640625" customWidth="1"/>
    <col min="14595" max="14595" width="8" customWidth="1"/>
    <col min="14596" max="14596" width="29.6640625" customWidth="1"/>
    <col min="14598" max="14598" width="20.1640625" customWidth="1"/>
    <col min="14849" max="14849" width="27.5" customWidth="1"/>
    <col min="14850" max="14850" width="35.1640625" customWidth="1"/>
    <col min="14851" max="14851" width="8" customWidth="1"/>
    <col min="14852" max="14852" width="29.6640625" customWidth="1"/>
    <col min="14854" max="14854" width="20.1640625" customWidth="1"/>
    <col min="15105" max="15105" width="27.5" customWidth="1"/>
    <col min="15106" max="15106" width="35.1640625" customWidth="1"/>
    <col min="15107" max="15107" width="8" customWidth="1"/>
    <col min="15108" max="15108" width="29.6640625" customWidth="1"/>
    <col min="15110" max="15110" width="20.1640625" customWidth="1"/>
    <col min="15361" max="15361" width="27.5" customWidth="1"/>
    <col min="15362" max="15362" width="35.1640625" customWidth="1"/>
    <col min="15363" max="15363" width="8" customWidth="1"/>
    <col min="15364" max="15364" width="29.6640625" customWidth="1"/>
    <col min="15366" max="15366" width="20.1640625" customWidth="1"/>
    <col min="15617" max="15617" width="27.5" customWidth="1"/>
    <col min="15618" max="15618" width="35.1640625" customWidth="1"/>
    <col min="15619" max="15619" width="8" customWidth="1"/>
    <col min="15620" max="15620" width="29.6640625" customWidth="1"/>
    <col min="15622" max="15622" width="20.1640625" customWidth="1"/>
    <col min="15873" max="15873" width="27.5" customWidth="1"/>
    <col min="15874" max="15874" width="35.1640625" customWidth="1"/>
    <col min="15875" max="15875" width="8" customWidth="1"/>
    <col min="15876" max="15876" width="29.6640625" customWidth="1"/>
    <col min="15878" max="15878" width="20.1640625" customWidth="1"/>
    <col min="16129" max="16129" width="27.5" customWidth="1"/>
    <col min="16130" max="16130" width="35.1640625" customWidth="1"/>
    <col min="16131" max="16131" width="8" customWidth="1"/>
    <col min="16132" max="16132" width="29.6640625" customWidth="1"/>
    <col min="16134" max="16134" width="20.1640625" customWidth="1"/>
  </cols>
  <sheetData>
    <row r="1" spans="1:16" s="38" customFormat="1" ht="23" customHeight="1" x14ac:dyDescent="0.15">
      <c r="H1" s="38" t="s">
        <v>45</v>
      </c>
    </row>
    <row r="2" spans="1:16" s="38" customFormat="1" ht="23" thickBot="1" x14ac:dyDescent="0.2">
      <c r="C2" s="200" t="s">
        <v>281</v>
      </c>
      <c r="D2" s="200" t="s">
        <v>282</v>
      </c>
      <c r="E2" s="200" t="s">
        <v>283</v>
      </c>
      <c r="F2" s="200"/>
      <c r="G2" s="200"/>
      <c r="H2" s="200" t="s">
        <v>326</v>
      </c>
    </row>
    <row r="3" spans="1:16" s="91" customFormat="1" ht="30" x14ac:dyDescent="0.15">
      <c r="A3" s="201" t="s">
        <v>222</v>
      </c>
      <c r="B3" s="202"/>
      <c r="C3" s="202" t="s">
        <v>328</v>
      </c>
      <c r="D3" s="203" t="s">
        <v>327</v>
      </c>
      <c r="E3" s="203" t="s">
        <v>329</v>
      </c>
      <c r="F3" s="203" t="s">
        <v>331</v>
      </c>
      <c r="G3" s="204" t="s">
        <v>332</v>
      </c>
      <c r="H3" s="230" t="str">
        <f>CONCATENATE(C3,D3,E3,F3,G3,B4,C4,D4,E4,F4,G4)</f>
        <v xml:space="preserve">Koffer  soll gross sein um viel Platz für Sachen zu bieten und Koffer  soll klein  sein um beim Aufbewahren wenig Platz zu verschwenden </v>
      </c>
      <c r="I3" s="133"/>
      <c r="J3" s="133"/>
      <c r="K3" s="133"/>
      <c r="L3" s="133"/>
      <c r="M3" s="133"/>
      <c r="N3" s="133"/>
      <c r="O3" s="133"/>
      <c r="P3" s="133"/>
    </row>
    <row r="4" spans="1:16" ht="23" thickBot="1" x14ac:dyDescent="0.2">
      <c r="A4" s="205"/>
      <c r="B4" s="206" t="s">
        <v>334</v>
      </c>
      <c r="C4" s="207" t="s">
        <v>328</v>
      </c>
      <c r="D4" s="208" t="s">
        <v>327</v>
      </c>
      <c r="E4" s="209" t="s">
        <v>330</v>
      </c>
      <c r="F4" s="209" t="s">
        <v>331</v>
      </c>
      <c r="G4" s="210" t="s">
        <v>333</v>
      </c>
      <c r="H4" s="210"/>
      <c r="I4" s="113"/>
      <c r="J4" s="113"/>
      <c r="K4" s="113"/>
      <c r="L4" s="113"/>
      <c r="M4" s="113"/>
      <c r="N4" s="113"/>
      <c r="O4" s="113"/>
      <c r="P4" s="113"/>
    </row>
    <row r="5" spans="1:16" ht="15" x14ac:dyDescent="0.15">
      <c r="A5" s="201" t="s">
        <v>223</v>
      </c>
      <c r="B5" s="202"/>
      <c r="C5" s="202"/>
      <c r="D5" s="203"/>
      <c r="E5" s="203"/>
      <c r="F5" s="203"/>
      <c r="G5" s="204"/>
      <c r="H5" s="230" t="str">
        <f>CONCATENATE(C5,D5,E5,F5,G5,B6,C6,D6,E6,F6,G6)</f>
        <v xml:space="preserve">und </v>
      </c>
    </row>
    <row r="6" spans="1:16" ht="23" thickBot="1" x14ac:dyDescent="0.2">
      <c r="A6" s="205"/>
      <c r="B6" s="206" t="s">
        <v>334</v>
      </c>
      <c r="C6" s="207"/>
      <c r="D6" s="208"/>
      <c r="E6" s="209"/>
      <c r="F6" s="209"/>
      <c r="G6" s="210"/>
      <c r="H6" s="210"/>
    </row>
    <row r="7" spans="1:16" ht="15" x14ac:dyDescent="0.15">
      <c r="A7" s="201" t="s">
        <v>224</v>
      </c>
      <c r="B7" s="202"/>
      <c r="C7" s="202"/>
      <c r="D7" s="203"/>
      <c r="E7" s="203"/>
      <c r="F7" s="203"/>
      <c r="G7" s="204"/>
      <c r="H7" s="230" t="str">
        <f>CONCATENATE(C7,D7,E7,F7,G7,B8,C8,D8,E8,F8,G8)</f>
        <v xml:space="preserve">und </v>
      </c>
    </row>
    <row r="8" spans="1:16" ht="23" thickBot="1" x14ac:dyDescent="0.2">
      <c r="A8" s="205"/>
      <c r="B8" s="206" t="s">
        <v>334</v>
      </c>
      <c r="C8" s="207"/>
      <c r="D8" s="208"/>
      <c r="E8" s="209"/>
      <c r="F8" s="209"/>
      <c r="G8" s="210"/>
      <c r="H8" s="210"/>
    </row>
    <row r="9" spans="1:16" ht="15" x14ac:dyDescent="0.15">
      <c r="A9" s="201" t="s">
        <v>225</v>
      </c>
      <c r="B9" s="202"/>
      <c r="C9" s="202"/>
      <c r="D9" s="203"/>
      <c r="E9" s="203"/>
      <c r="F9" s="203"/>
      <c r="G9" s="204"/>
      <c r="H9" s="230" t="str">
        <f>CONCATENATE(C9,D9,E9,F9,G9,B10,C10,D10,E10,F10,G10)</f>
        <v xml:space="preserve">und </v>
      </c>
    </row>
    <row r="10" spans="1:16" ht="23" thickBot="1" x14ac:dyDescent="0.2">
      <c r="A10" s="205"/>
      <c r="B10" s="206" t="s">
        <v>334</v>
      </c>
      <c r="C10" s="207"/>
      <c r="D10" s="208"/>
      <c r="E10" s="209"/>
      <c r="F10" s="209"/>
      <c r="G10" s="210"/>
      <c r="H10" s="210"/>
    </row>
    <row r="11" spans="1:16" ht="15" x14ac:dyDescent="0.15">
      <c r="A11" s="211" t="s">
        <v>226</v>
      </c>
      <c r="B11" s="202"/>
      <c r="C11" s="202"/>
      <c r="D11" s="203"/>
      <c r="E11" s="203"/>
      <c r="F11" s="203"/>
      <c r="G11" s="204"/>
      <c r="H11" s="230" t="str">
        <f>CONCATENATE(C11,D11,E11,F11,G11,B12,C12,D12,E12,F12,G12)</f>
        <v xml:space="preserve">und </v>
      </c>
    </row>
    <row r="12" spans="1:16" ht="23" thickBot="1" x14ac:dyDescent="0.2">
      <c r="A12" s="205"/>
      <c r="B12" s="206" t="s">
        <v>334</v>
      </c>
      <c r="C12" s="207"/>
      <c r="D12" s="208"/>
      <c r="E12" s="209"/>
      <c r="F12" s="209"/>
      <c r="G12" s="210"/>
      <c r="H12" s="210"/>
    </row>
    <row r="13" spans="1:16" ht="15" x14ac:dyDescent="0.15">
      <c r="A13" s="201" t="s">
        <v>227</v>
      </c>
      <c r="B13" s="202"/>
      <c r="C13" s="202"/>
      <c r="D13" s="203"/>
      <c r="E13" s="203"/>
      <c r="F13" s="203"/>
      <c r="G13" s="204"/>
      <c r="H13" s="230" t="str">
        <f>CONCATENATE(C13,D13,E13,F13,G13,B14,C14,D14,E14,F14,G14)</f>
        <v xml:space="preserve">und </v>
      </c>
    </row>
    <row r="14" spans="1:16" ht="23" thickBot="1" x14ac:dyDescent="0.2">
      <c r="A14" s="205"/>
      <c r="B14" s="206" t="s">
        <v>334</v>
      </c>
      <c r="C14" s="207"/>
      <c r="D14" s="208"/>
      <c r="E14" s="209"/>
      <c r="F14" s="209"/>
      <c r="G14" s="210"/>
      <c r="H14" s="210"/>
    </row>
    <row r="15" spans="1:16" x14ac:dyDescent="0.15">
      <c r="A15" s="132"/>
      <c r="B15" s="132"/>
      <c r="E15" s="113"/>
    </row>
    <row r="16" spans="1:16" x14ac:dyDescent="0.15">
      <c r="A16" s="132"/>
      <c r="B16" s="132"/>
      <c r="E16" s="113"/>
    </row>
    <row r="17" spans="1:5" x14ac:dyDescent="0.15">
      <c r="A17" s="132"/>
      <c r="B17" s="132"/>
      <c r="E17" s="113"/>
    </row>
    <row r="18" spans="1:5" x14ac:dyDescent="0.15">
      <c r="A18" s="132"/>
      <c r="B18" s="132"/>
      <c r="E18" s="113"/>
    </row>
    <row r="19" spans="1:5" x14ac:dyDescent="0.15">
      <c r="E19" s="113"/>
    </row>
    <row r="20" spans="1:5" x14ac:dyDescent="0.15">
      <c r="E20" s="113"/>
    </row>
    <row r="21" spans="1:5" x14ac:dyDescent="0.15">
      <c r="E21" s="113"/>
    </row>
    <row r="22" spans="1:5" x14ac:dyDescent="0.15">
      <c r="E22" s="113"/>
    </row>
    <row r="23" spans="1:5" x14ac:dyDescent="0.15">
      <c r="E23" s="113"/>
    </row>
    <row r="24" spans="1:5" x14ac:dyDescent="0.15">
      <c r="E24" s="113"/>
    </row>
    <row r="25" spans="1:5" x14ac:dyDescent="0.15">
      <c r="E25" s="113"/>
    </row>
    <row r="26" spans="1:5" x14ac:dyDescent="0.15">
      <c r="E26" s="113"/>
    </row>
    <row r="27" spans="1:5" x14ac:dyDescent="0.15">
      <c r="E27" s="113"/>
    </row>
    <row r="28" spans="1:5" x14ac:dyDescent="0.15">
      <c r="E28" s="113"/>
    </row>
    <row r="29" spans="1:5" x14ac:dyDescent="0.15">
      <c r="E29" s="113"/>
    </row>
    <row r="30" spans="1:5" x14ac:dyDescent="0.15">
      <c r="E30" s="113"/>
    </row>
    <row r="31" spans="1:5" x14ac:dyDescent="0.15">
      <c r="E31" s="113"/>
    </row>
    <row r="32" spans="1:5" x14ac:dyDescent="0.15">
      <c r="E32" s="113"/>
    </row>
    <row r="33" spans="5:5" x14ac:dyDescent="0.15">
      <c r="E33" s="113"/>
    </row>
    <row r="34" spans="5:5" x14ac:dyDescent="0.15">
      <c r="E34" s="113"/>
    </row>
    <row r="35" spans="5:5" x14ac:dyDescent="0.15">
      <c r="E35" s="113"/>
    </row>
  </sheetData>
  <phoneticPr fontId="1" type="noConversion"/>
  <pageMargins left="0.7" right="0.7" top="0.78740157499999996" bottom="0.78740157499999996" header="0.3" footer="0.3"/>
  <pageSetup paperSize="9" scale="55" orientation="landscape" horizontalDpi="0" verticalDpi="0"/>
  <headerFooter>
    <oddFooter>&amp;L&amp;G</oddFooter>
  </headerFooter>
  <drawing r:id="rId1"/>
  <legacyDrawingHF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1C0028-8694-0B49-86D6-911616BCF5EB}">
  <sheetPr>
    <tabColor rgb="FFCEE741"/>
  </sheetPr>
  <dimension ref="A1:Z157"/>
  <sheetViews>
    <sheetView topLeftCell="B1" zoomScale="110" zoomScaleNormal="110" workbookViewId="0">
      <selection activeCell="L3" sqref="L3:L42"/>
    </sheetView>
  </sheetViews>
  <sheetFormatPr baseColWidth="10" defaultRowHeight="15" x14ac:dyDescent="0.2"/>
  <cols>
    <col min="1" max="1" width="11.1640625" style="38" customWidth="1"/>
    <col min="2" max="2" width="20.5" style="38" customWidth="1"/>
    <col min="3" max="3" width="4" style="38" customWidth="1"/>
    <col min="4" max="4" width="9.33203125" style="42" customWidth="1"/>
    <col min="5" max="5" width="41.6640625" style="42" customWidth="1"/>
    <col min="6" max="6" width="5" style="42" customWidth="1"/>
    <col min="7" max="7" width="7" style="42" customWidth="1"/>
    <col min="8" max="8" width="46.1640625" style="42" customWidth="1"/>
    <col min="9" max="9" width="8" style="42" customWidth="1"/>
    <col min="10" max="10" width="7" style="42" customWidth="1"/>
    <col min="11" max="11" width="7.6640625" style="42" customWidth="1"/>
    <col min="12" max="12" width="9" style="42" customWidth="1"/>
    <col min="13" max="13" width="25.5" style="42" customWidth="1"/>
    <col min="14" max="14" width="125.83203125" style="117" customWidth="1"/>
    <col min="15" max="15" width="9.5" style="117" customWidth="1"/>
    <col min="16" max="16" width="15.83203125" style="42" customWidth="1"/>
    <col min="17" max="18" width="18.6640625" style="38" customWidth="1"/>
    <col min="19" max="21" width="23.83203125" style="38" customWidth="1"/>
    <col min="22" max="22" width="25.83203125" style="38" customWidth="1"/>
    <col min="23" max="23" width="10.83203125" style="38"/>
    <col min="24" max="24" width="43" style="38" customWidth="1"/>
    <col min="25" max="25" width="22.1640625" style="38" customWidth="1"/>
    <col min="27" max="16384" width="10.83203125" style="38"/>
  </cols>
  <sheetData>
    <row r="1" spans="1:24" ht="30" customHeight="1" x14ac:dyDescent="0.2">
      <c r="B1" s="217" t="s">
        <v>336</v>
      </c>
      <c r="C1" s="212"/>
      <c r="O1" s="117" t="s">
        <v>64</v>
      </c>
      <c r="Q1" s="42"/>
      <c r="R1" s="42"/>
      <c r="S1" s="42"/>
      <c r="T1" s="42"/>
      <c r="U1" s="42"/>
      <c r="V1" s="42"/>
      <c r="W1" s="42"/>
      <c r="X1" s="42"/>
    </row>
    <row r="2" spans="1:24" ht="44" x14ac:dyDescent="0.2">
      <c r="B2" s="218" t="s">
        <v>228</v>
      </c>
      <c r="C2" s="213"/>
      <c r="D2" s="116" t="s">
        <v>310</v>
      </c>
      <c r="E2" s="116" t="s">
        <v>337</v>
      </c>
      <c r="F2" s="116" t="s">
        <v>235</v>
      </c>
      <c r="G2" s="116" t="s">
        <v>338</v>
      </c>
      <c r="H2" s="116" t="s">
        <v>42</v>
      </c>
      <c r="I2" s="223" t="s">
        <v>66</v>
      </c>
      <c r="J2" s="223" t="s">
        <v>335</v>
      </c>
      <c r="K2" s="223" t="s">
        <v>71</v>
      </c>
      <c r="L2" s="223" t="s">
        <v>339</v>
      </c>
      <c r="M2" s="98" t="s">
        <v>68</v>
      </c>
      <c r="N2" s="116" t="s">
        <v>51</v>
      </c>
    </row>
    <row r="3" spans="1:24" ht="45" x14ac:dyDescent="0.2">
      <c r="A3" s="272" t="s">
        <v>213</v>
      </c>
      <c r="B3" s="219">
        <v>1</v>
      </c>
      <c r="C3" s="214"/>
      <c r="D3" s="42" t="s">
        <v>222</v>
      </c>
      <c r="E3" s="216" t="str">
        <f>VLOOKUP(D3,'Physikalischer Widerspruch'!A3:H14,8,FALSE)</f>
        <v xml:space="preserve">Koffer  soll gross sein um viel Platz für Sachen zu bieten und Koffer  soll klein  sein um beim Aufbewahren wenig Platz zu verschwenden </v>
      </c>
      <c r="F3" s="216" t="s">
        <v>235</v>
      </c>
      <c r="G3" s="115">
        <v>1</v>
      </c>
      <c r="H3" s="216" t="s">
        <v>277</v>
      </c>
      <c r="I3" s="46">
        <v>20250430</v>
      </c>
      <c r="J3" s="46" t="s">
        <v>69</v>
      </c>
      <c r="K3" s="46">
        <v>1410</v>
      </c>
      <c r="L3" s="226" t="s">
        <v>70</v>
      </c>
      <c r="M3" s="46" t="str">
        <f>CONCATENATE(I3,$O$1,K3,$O$1,D3,$O$1,J3,$O$1,F3,G3,$O$1,L3)</f>
        <v>20250430_1410_APW01_RA_IP1_01</v>
      </c>
      <c r="N3" s="46" t="s">
        <v>86</v>
      </c>
    </row>
    <row r="4" spans="1:24" ht="39" customHeight="1" x14ac:dyDescent="0.2">
      <c r="A4" s="272"/>
      <c r="B4" s="219">
        <v>2</v>
      </c>
      <c r="C4" s="214"/>
      <c r="E4" s="216"/>
      <c r="F4" s="216" t="s">
        <v>235</v>
      </c>
      <c r="G4" s="115">
        <v>5</v>
      </c>
      <c r="H4" s="216" t="s">
        <v>280</v>
      </c>
      <c r="I4" s="46">
        <v>20250507</v>
      </c>
      <c r="J4" s="46" t="s">
        <v>72</v>
      </c>
      <c r="K4" s="46">
        <v>1630</v>
      </c>
      <c r="L4" s="226" t="s">
        <v>73</v>
      </c>
      <c r="M4" s="46" t="str">
        <f t="shared" ref="M4:M24" si="0">CONCATENATE(I4,$O$1,K4,$O$1,D4,$O$1,J4,$O$1,F4,G4,$O$1,L4)</f>
        <v>20250507_1630__CL_IP5_02</v>
      </c>
      <c r="N4" s="46" t="s">
        <v>86</v>
      </c>
    </row>
    <row r="5" spans="1:24" ht="45" x14ac:dyDescent="0.2">
      <c r="A5" s="272"/>
      <c r="B5" s="219">
        <v>3</v>
      </c>
      <c r="C5" s="214"/>
      <c r="E5" s="216"/>
      <c r="F5" s="216" t="s">
        <v>235</v>
      </c>
      <c r="G5" s="115">
        <v>36</v>
      </c>
      <c r="H5" s="216" t="s">
        <v>236</v>
      </c>
      <c r="I5" s="46">
        <v>20250507</v>
      </c>
      <c r="J5" s="46" t="s">
        <v>85</v>
      </c>
      <c r="K5" s="46">
        <v>1632</v>
      </c>
      <c r="L5" s="226" t="s">
        <v>74</v>
      </c>
      <c r="M5" s="46" t="str">
        <f t="shared" si="0"/>
        <v>20250507_1632__CA_IP36_03</v>
      </c>
      <c r="N5" s="46" t="s">
        <v>86</v>
      </c>
    </row>
    <row r="6" spans="1:24" ht="16" x14ac:dyDescent="0.2">
      <c r="A6" s="272"/>
      <c r="B6" s="219">
        <v>7</v>
      </c>
      <c r="C6" s="214"/>
      <c r="E6" s="216"/>
      <c r="F6" s="216" t="s">
        <v>235</v>
      </c>
      <c r="G6" s="115"/>
      <c r="H6" s="216"/>
      <c r="I6" s="216"/>
      <c r="J6" s="216"/>
      <c r="K6" s="216"/>
      <c r="L6" s="226" t="s">
        <v>75</v>
      </c>
      <c r="M6" s="46" t="str">
        <f t="shared" si="0"/>
        <v>____IP_04</v>
      </c>
      <c r="N6" s="46" t="s">
        <v>86</v>
      </c>
    </row>
    <row r="7" spans="1:24" ht="16" x14ac:dyDescent="0.2">
      <c r="A7" s="272"/>
      <c r="B7" s="219">
        <v>4</v>
      </c>
      <c r="C7" s="214"/>
      <c r="E7" s="216"/>
      <c r="F7" s="216" t="s">
        <v>235</v>
      </c>
      <c r="G7" s="115"/>
      <c r="H7" s="216"/>
      <c r="I7" s="216"/>
      <c r="J7" s="216"/>
      <c r="K7" s="216"/>
      <c r="L7" s="226" t="s">
        <v>76</v>
      </c>
      <c r="M7" s="46" t="str">
        <f t="shared" si="0"/>
        <v>____IP_05</v>
      </c>
      <c r="N7" s="46" t="s">
        <v>86</v>
      </c>
    </row>
    <row r="8" spans="1:24" ht="16" x14ac:dyDescent="0.2">
      <c r="A8" s="272"/>
      <c r="B8" s="219">
        <v>17</v>
      </c>
      <c r="C8" s="214"/>
      <c r="E8" s="216"/>
      <c r="F8" s="216" t="s">
        <v>235</v>
      </c>
      <c r="G8" s="115"/>
      <c r="H8" s="216"/>
      <c r="I8" s="216"/>
      <c r="J8" s="216"/>
      <c r="K8" s="216"/>
      <c r="L8" s="226" t="s">
        <v>77</v>
      </c>
      <c r="M8" s="46" t="str">
        <f t="shared" si="0"/>
        <v>____IP_06</v>
      </c>
      <c r="N8" s="46" t="s">
        <v>86</v>
      </c>
    </row>
    <row r="9" spans="1:24" ht="40" customHeight="1" x14ac:dyDescent="0.2">
      <c r="A9" s="130"/>
      <c r="B9" s="220" t="s">
        <v>229</v>
      </c>
      <c r="C9" s="213"/>
      <c r="E9" s="216"/>
      <c r="F9" s="216" t="s">
        <v>235</v>
      </c>
      <c r="G9" s="115"/>
      <c r="H9" s="216"/>
      <c r="I9" s="216"/>
      <c r="J9" s="216"/>
      <c r="K9" s="216"/>
      <c r="L9" s="226" t="s">
        <v>78</v>
      </c>
      <c r="M9" s="46" t="str">
        <f t="shared" si="0"/>
        <v>____IP_07</v>
      </c>
      <c r="N9" s="46" t="s">
        <v>86</v>
      </c>
    </row>
    <row r="10" spans="1:24" ht="15" customHeight="1" x14ac:dyDescent="0.2">
      <c r="A10" s="272" t="s">
        <v>213</v>
      </c>
      <c r="B10" s="219">
        <v>15</v>
      </c>
      <c r="C10" s="214"/>
      <c r="E10" s="216"/>
      <c r="F10" s="216" t="s">
        <v>235</v>
      </c>
      <c r="G10" s="115"/>
      <c r="H10" s="216"/>
      <c r="I10" s="216"/>
      <c r="J10" s="216"/>
      <c r="K10" s="216"/>
      <c r="L10" s="226" t="s">
        <v>79</v>
      </c>
      <c r="M10" s="46" t="str">
        <f t="shared" si="0"/>
        <v>____IP_08</v>
      </c>
      <c r="N10" s="46" t="s">
        <v>86</v>
      </c>
    </row>
    <row r="11" spans="1:24" ht="16" x14ac:dyDescent="0.2">
      <c r="A11" s="272"/>
      <c r="B11" s="219">
        <v>34</v>
      </c>
      <c r="C11" s="214"/>
      <c r="E11" s="216"/>
      <c r="F11" s="216" t="s">
        <v>235</v>
      </c>
      <c r="G11" s="115"/>
      <c r="H11" s="216"/>
      <c r="I11" s="216"/>
      <c r="J11" s="216"/>
      <c r="K11" s="216"/>
      <c r="L11" s="226" t="s">
        <v>80</v>
      </c>
      <c r="M11" s="46" t="str">
        <f t="shared" si="0"/>
        <v>____IP_09</v>
      </c>
      <c r="N11" s="46" t="s">
        <v>86</v>
      </c>
    </row>
    <row r="12" spans="1:24" ht="16" x14ac:dyDescent="0.2">
      <c r="A12" s="272"/>
      <c r="B12" s="219">
        <v>10</v>
      </c>
      <c r="C12" s="214"/>
      <c r="E12" s="216"/>
      <c r="F12" s="216" t="s">
        <v>235</v>
      </c>
      <c r="G12" s="115"/>
      <c r="H12" s="216"/>
      <c r="I12" s="216"/>
      <c r="J12" s="216"/>
      <c r="K12" s="216"/>
      <c r="L12" s="226" t="s">
        <v>81</v>
      </c>
      <c r="M12" s="46" t="str">
        <f t="shared" si="0"/>
        <v>____IP_10</v>
      </c>
      <c r="N12" s="46" t="s">
        <v>86</v>
      </c>
    </row>
    <row r="13" spans="1:24" ht="16" x14ac:dyDescent="0.2">
      <c r="A13" s="272"/>
      <c r="B13" s="219">
        <v>9</v>
      </c>
      <c r="C13" s="214"/>
      <c r="E13" s="216"/>
      <c r="F13" s="216" t="s">
        <v>235</v>
      </c>
      <c r="G13" s="115"/>
      <c r="H13" s="216"/>
      <c r="I13" s="216"/>
      <c r="J13" s="216"/>
      <c r="K13" s="216"/>
      <c r="L13" s="226" t="s">
        <v>82</v>
      </c>
      <c r="M13" s="46" t="str">
        <f t="shared" si="0"/>
        <v>____IP_11</v>
      </c>
      <c r="N13" s="46" t="s">
        <v>86</v>
      </c>
    </row>
    <row r="14" spans="1:24" ht="16" x14ac:dyDescent="0.2">
      <c r="A14" s="272"/>
      <c r="B14" s="219">
        <v>11</v>
      </c>
      <c r="C14" s="214"/>
      <c r="E14" s="216"/>
      <c r="F14" s="216" t="s">
        <v>235</v>
      </c>
      <c r="G14" s="115"/>
      <c r="H14" s="216"/>
      <c r="I14" s="216"/>
      <c r="J14" s="216"/>
      <c r="K14" s="216"/>
      <c r="L14" s="226" t="s">
        <v>83</v>
      </c>
      <c r="M14" s="46" t="str">
        <f t="shared" si="0"/>
        <v>____IP_12</v>
      </c>
      <c r="N14" s="46" t="s">
        <v>86</v>
      </c>
    </row>
    <row r="15" spans="1:24" ht="40" customHeight="1" x14ac:dyDescent="0.2">
      <c r="A15" s="131"/>
      <c r="B15" s="218" t="s">
        <v>230</v>
      </c>
      <c r="C15" s="213"/>
      <c r="E15" s="216"/>
      <c r="F15" s="216" t="s">
        <v>235</v>
      </c>
      <c r="G15" s="115"/>
      <c r="H15" s="216"/>
      <c r="I15" s="216"/>
      <c r="J15" s="216"/>
      <c r="K15" s="216"/>
      <c r="L15" s="226" t="s">
        <v>340</v>
      </c>
      <c r="M15" s="46" t="str">
        <f t="shared" si="0"/>
        <v>____IP_13</v>
      </c>
      <c r="N15" s="46" t="s">
        <v>86</v>
      </c>
    </row>
    <row r="16" spans="1:24" ht="16" x14ac:dyDescent="0.2">
      <c r="A16" s="272" t="s">
        <v>213</v>
      </c>
      <c r="B16" s="221">
        <v>40</v>
      </c>
      <c r="C16" s="215"/>
      <c r="E16" s="216"/>
      <c r="F16" s="216" t="s">
        <v>235</v>
      </c>
      <c r="G16" s="115"/>
      <c r="H16" s="216"/>
      <c r="I16" s="216"/>
      <c r="J16" s="216"/>
      <c r="K16" s="216"/>
      <c r="L16" s="226" t="s">
        <v>341</v>
      </c>
      <c r="M16" s="46" t="str">
        <f t="shared" si="0"/>
        <v>____IP_14</v>
      </c>
      <c r="N16" s="46" t="s">
        <v>86</v>
      </c>
    </row>
    <row r="17" spans="1:14" ht="16" x14ac:dyDescent="0.2">
      <c r="A17" s="272"/>
      <c r="B17" s="221">
        <v>31</v>
      </c>
      <c r="C17" s="215"/>
      <c r="E17" s="216"/>
      <c r="F17" s="216" t="s">
        <v>235</v>
      </c>
      <c r="G17" s="115"/>
      <c r="H17" s="216"/>
      <c r="I17" s="216"/>
      <c r="J17" s="216"/>
      <c r="K17" s="216"/>
      <c r="L17" s="226" t="s">
        <v>342</v>
      </c>
      <c r="M17" s="46" t="str">
        <f t="shared" si="0"/>
        <v>____IP_15</v>
      </c>
      <c r="N17" s="46" t="s">
        <v>86</v>
      </c>
    </row>
    <row r="18" spans="1:14" ht="16" x14ac:dyDescent="0.2">
      <c r="A18" s="272"/>
      <c r="B18" s="221">
        <v>32</v>
      </c>
      <c r="C18" s="215"/>
      <c r="E18" s="216"/>
      <c r="F18" s="216" t="s">
        <v>235</v>
      </c>
      <c r="G18" s="115"/>
      <c r="H18" s="216"/>
      <c r="I18" s="216"/>
      <c r="J18" s="216"/>
      <c r="K18" s="216"/>
      <c r="L18" s="226" t="s">
        <v>343</v>
      </c>
      <c r="M18" s="46" t="str">
        <f t="shared" si="0"/>
        <v>____IP_16</v>
      </c>
      <c r="N18" s="46" t="s">
        <v>86</v>
      </c>
    </row>
    <row r="19" spans="1:14" ht="16" x14ac:dyDescent="0.2">
      <c r="A19" s="272"/>
      <c r="B19" s="221">
        <v>3</v>
      </c>
      <c r="C19" s="215"/>
      <c r="E19" s="216"/>
      <c r="F19" s="216" t="s">
        <v>235</v>
      </c>
      <c r="G19" s="115"/>
      <c r="H19" s="216"/>
      <c r="I19" s="216"/>
      <c r="J19" s="216"/>
      <c r="K19" s="216"/>
      <c r="L19" s="226" t="s">
        <v>344</v>
      </c>
      <c r="M19" s="46" t="str">
        <f t="shared" si="0"/>
        <v>____IP_17</v>
      </c>
      <c r="N19" s="46" t="s">
        <v>86</v>
      </c>
    </row>
    <row r="20" spans="1:14" ht="16" x14ac:dyDescent="0.2">
      <c r="A20" s="272"/>
      <c r="B20" s="221">
        <v>9</v>
      </c>
      <c r="C20" s="215"/>
      <c r="E20" s="216"/>
      <c r="F20" s="216" t="s">
        <v>235</v>
      </c>
      <c r="G20" s="115"/>
      <c r="H20" s="216"/>
      <c r="I20" s="216"/>
      <c r="J20" s="216"/>
      <c r="K20" s="216"/>
      <c r="L20" s="226" t="s">
        <v>345</v>
      </c>
      <c r="M20" s="46" t="str">
        <f t="shared" si="0"/>
        <v>____IP_18</v>
      </c>
      <c r="N20" s="46" t="s">
        <v>86</v>
      </c>
    </row>
    <row r="21" spans="1:14" ht="16" x14ac:dyDescent="0.2">
      <c r="A21" s="272"/>
      <c r="B21" s="221">
        <v>17</v>
      </c>
      <c r="C21" s="215"/>
      <c r="E21" s="216"/>
      <c r="F21" s="216" t="s">
        <v>235</v>
      </c>
      <c r="G21" s="115"/>
      <c r="H21" s="216"/>
      <c r="I21" s="216"/>
      <c r="J21" s="216"/>
      <c r="K21" s="216"/>
      <c r="L21" s="226" t="s">
        <v>346</v>
      </c>
      <c r="M21" s="46" t="str">
        <f t="shared" si="0"/>
        <v>____IP_19</v>
      </c>
      <c r="N21" s="46" t="s">
        <v>86</v>
      </c>
    </row>
    <row r="22" spans="1:14" ht="44" x14ac:dyDescent="0.2">
      <c r="A22" s="131"/>
      <c r="B22" s="220" t="s">
        <v>231</v>
      </c>
      <c r="C22" s="213"/>
      <c r="E22" s="216"/>
      <c r="F22" s="216" t="s">
        <v>235</v>
      </c>
      <c r="G22" s="115"/>
      <c r="H22" s="216"/>
      <c r="I22" s="216"/>
      <c r="J22" s="216"/>
      <c r="K22" s="216"/>
      <c r="L22" s="226" t="s">
        <v>347</v>
      </c>
      <c r="M22" s="46" t="str">
        <f t="shared" si="0"/>
        <v>____IP_20</v>
      </c>
      <c r="N22" s="46" t="s">
        <v>86</v>
      </c>
    </row>
    <row r="23" spans="1:14" ht="16" x14ac:dyDescent="0.2">
      <c r="A23" s="272" t="s">
        <v>213</v>
      </c>
      <c r="B23" s="221">
        <v>1</v>
      </c>
      <c r="C23" s="215"/>
      <c r="E23" s="216"/>
      <c r="F23" s="216" t="s">
        <v>235</v>
      </c>
      <c r="G23" s="115"/>
      <c r="H23" s="216"/>
      <c r="I23" s="216"/>
      <c r="J23" s="216"/>
      <c r="K23" s="216"/>
      <c r="L23" s="226" t="s">
        <v>348</v>
      </c>
      <c r="M23" s="46" t="str">
        <f t="shared" si="0"/>
        <v>____IP_21</v>
      </c>
      <c r="N23" s="46" t="s">
        <v>86</v>
      </c>
    </row>
    <row r="24" spans="1:14" ht="16" x14ac:dyDescent="0.2">
      <c r="A24" s="272"/>
      <c r="B24" s="221">
        <v>5</v>
      </c>
      <c r="C24" s="215"/>
      <c r="E24" s="216"/>
      <c r="F24" s="216" t="s">
        <v>235</v>
      </c>
      <c r="G24" s="115"/>
      <c r="H24" s="216"/>
      <c r="I24" s="216"/>
      <c r="J24" s="216"/>
      <c r="K24" s="216"/>
      <c r="L24" s="226" t="s">
        <v>349</v>
      </c>
      <c r="M24" s="46" t="str">
        <f t="shared" si="0"/>
        <v>____IP_22</v>
      </c>
      <c r="N24" s="46" t="s">
        <v>86</v>
      </c>
    </row>
    <row r="25" spans="1:14" ht="16" x14ac:dyDescent="0.2">
      <c r="A25" s="272"/>
      <c r="B25" s="221">
        <v>33</v>
      </c>
      <c r="C25" s="215"/>
      <c r="E25" s="216"/>
      <c r="F25" s="216" t="s">
        <v>235</v>
      </c>
      <c r="G25" s="115"/>
      <c r="H25" s="216"/>
      <c r="I25" s="216"/>
      <c r="J25" s="216"/>
      <c r="K25" s="216"/>
      <c r="L25" s="226" t="s">
        <v>350</v>
      </c>
      <c r="M25" s="216"/>
      <c r="N25" s="117">
        <v>33</v>
      </c>
    </row>
    <row r="26" spans="1:14" ht="16" x14ac:dyDescent="0.2">
      <c r="A26" s="272"/>
      <c r="B26" s="221">
        <v>12</v>
      </c>
      <c r="C26" s="215"/>
      <c r="E26" s="216"/>
      <c r="F26" s="216" t="s">
        <v>235</v>
      </c>
      <c r="G26" s="115"/>
      <c r="H26" s="216"/>
      <c r="I26" s="216"/>
      <c r="J26" s="216"/>
      <c r="K26" s="216"/>
      <c r="L26" s="226" t="s">
        <v>351</v>
      </c>
      <c r="M26" s="216"/>
      <c r="N26" s="117">
        <v>12</v>
      </c>
    </row>
    <row r="27" spans="1:14" ht="44" x14ac:dyDescent="0.2">
      <c r="A27" s="131"/>
      <c r="B27" s="218" t="s">
        <v>232</v>
      </c>
      <c r="C27" s="213"/>
      <c r="E27" s="216"/>
      <c r="F27" s="216" t="s">
        <v>235</v>
      </c>
      <c r="G27" s="115"/>
      <c r="H27" s="216"/>
      <c r="I27" s="216"/>
      <c r="J27" s="216"/>
      <c r="K27" s="216"/>
      <c r="L27" s="226" t="s">
        <v>352</v>
      </c>
      <c r="M27" s="216"/>
      <c r="N27" s="117" t="s">
        <v>232</v>
      </c>
    </row>
    <row r="28" spans="1:14" ht="16" x14ac:dyDescent="0.2">
      <c r="A28" s="272" t="s">
        <v>213</v>
      </c>
      <c r="B28" s="221">
        <v>36</v>
      </c>
      <c r="C28" s="215"/>
      <c r="E28" s="216"/>
      <c r="F28" s="216" t="s">
        <v>235</v>
      </c>
      <c r="G28" s="115"/>
      <c r="H28" s="216"/>
      <c r="I28" s="216"/>
      <c r="J28" s="216"/>
      <c r="K28" s="216"/>
      <c r="L28" s="226" t="s">
        <v>353</v>
      </c>
      <c r="M28" s="216"/>
      <c r="N28" s="117">
        <v>36</v>
      </c>
    </row>
    <row r="29" spans="1:14" ht="16" x14ac:dyDescent="0.2">
      <c r="A29" s="272"/>
      <c r="B29" s="221">
        <v>37</v>
      </c>
      <c r="C29" s="215"/>
      <c r="E29" s="216"/>
      <c r="F29" s="216" t="s">
        <v>235</v>
      </c>
      <c r="G29" s="115"/>
      <c r="H29" s="216"/>
      <c r="I29" s="216"/>
      <c r="J29" s="216"/>
      <c r="K29" s="216"/>
      <c r="L29" s="226" t="s">
        <v>354</v>
      </c>
      <c r="M29" s="216"/>
      <c r="N29" s="117">
        <v>37</v>
      </c>
    </row>
    <row r="30" spans="1:14" ht="16" x14ac:dyDescent="0.2">
      <c r="A30" s="272"/>
      <c r="B30" s="221">
        <v>28</v>
      </c>
      <c r="C30" s="215"/>
      <c r="E30" s="216"/>
      <c r="F30" s="216" t="s">
        <v>235</v>
      </c>
      <c r="G30" s="115"/>
      <c r="H30" s="216"/>
      <c r="I30" s="216"/>
      <c r="J30" s="216"/>
      <c r="K30" s="216"/>
      <c r="L30" s="226" t="s">
        <v>355</v>
      </c>
      <c r="M30" s="216"/>
      <c r="N30" s="117">
        <v>28</v>
      </c>
    </row>
    <row r="31" spans="1:14" ht="16" x14ac:dyDescent="0.2">
      <c r="A31" s="272"/>
      <c r="B31" s="221">
        <v>35</v>
      </c>
      <c r="C31" s="215"/>
      <c r="E31" s="216"/>
      <c r="F31" s="216" t="s">
        <v>235</v>
      </c>
      <c r="G31" s="115"/>
      <c r="H31" s="216"/>
      <c r="I31" s="216"/>
      <c r="J31" s="216"/>
      <c r="K31" s="216"/>
      <c r="L31" s="226" t="s">
        <v>356</v>
      </c>
      <c r="M31" s="216"/>
      <c r="N31" s="117">
        <v>35</v>
      </c>
    </row>
    <row r="32" spans="1:14" ht="16" x14ac:dyDescent="0.2">
      <c r="A32" s="272"/>
      <c r="B32" s="221">
        <v>38</v>
      </c>
      <c r="C32" s="215"/>
      <c r="E32" s="216"/>
      <c r="F32" s="216" t="s">
        <v>235</v>
      </c>
      <c r="G32" s="115"/>
      <c r="H32" s="216"/>
      <c r="I32" s="216"/>
      <c r="J32" s="216"/>
      <c r="K32" s="216"/>
      <c r="L32" s="226" t="s">
        <v>357</v>
      </c>
      <c r="M32" s="216"/>
      <c r="N32" s="117">
        <v>38</v>
      </c>
    </row>
    <row r="33" spans="1:14" x14ac:dyDescent="0.2">
      <c r="A33" s="272"/>
      <c r="B33" s="221">
        <v>39</v>
      </c>
      <c r="C33" s="215"/>
      <c r="E33" s="216"/>
      <c r="F33" s="216" t="s">
        <v>235</v>
      </c>
      <c r="G33" s="115"/>
      <c r="H33" s="216"/>
      <c r="I33" s="216"/>
      <c r="J33" s="216"/>
      <c r="K33" s="216"/>
      <c r="L33" s="229"/>
      <c r="M33" s="216"/>
      <c r="N33" s="117">
        <v>39</v>
      </c>
    </row>
    <row r="34" spans="1:14" ht="88" x14ac:dyDescent="0.2">
      <c r="A34" s="131"/>
      <c r="B34" s="220" t="s">
        <v>278</v>
      </c>
      <c r="C34" s="213"/>
      <c r="E34" s="216"/>
      <c r="F34" s="216" t="s">
        <v>235</v>
      </c>
      <c r="G34" s="115"/>
      <c r="H34" s="216"/>
      <c r="I34" s="216"/>
      <c r="J34" s="216"/>
      <c r="K34" s="216"/>
      <c r="L34" s="229"/>
      <c r="M34" s="216"/>
      <c r="N34" s="117" t="s">
        <v>233</v>
      </c>
    </row>
    <row r="35" spans="1:14" x14ac:dyDescent="0.2">
      <c r="A35" s="272" t="s">
        <v>279</v>
      </c>
      <c r="B35" s="221">
        <v>25</v>
      </c>
      <c r="C35" s="215"/>
      <c r="E35" s="216"/>
      <c r="F35" s="216" t="s">
        <v>235</v>
      </c>
      <c r="G35" s="115"/>
      <c r="H35" s="216"/>
      <c r="I35" s="216"/>
      <c r="J35" s="216"/>
      <c r="K35" s="216"/>
      <c r="L35" s="229"/>
      <c r="M35" s="216"/>
      <c r="N35" s="117">
        <v>25</v>
      </c>
    </row>
    <row r="36" spans="1:14" x14ac:dyDescent="0.2">
      <c r="A36" s="272"/>
      <c r="B36" s="221">
        <v>6</v>
      </c>
      <c r="C36" s="215"/>
      <c r="E36" s="216"/>
      <c r="F36" s="216" t="s">
        <v>235</v>
      </c>
      <c r="G36" s="115"/>
      <c r="H36" s="216"/>
      <c r="I36" s="216"/>
      <c r="J36" s="216"/>
      <c r="K36" s="216"/>
      <c r="L36" s="229"/>
      <c r="M36" s="216"/>
      <c r="N36" s="117">
        <v>6</v>
      </c>
    </row>
    <row r="37" spans="1:14" ht="25" customHeight="1" thickBot="1" x14ac:dyDescent="0.25">
      <c r="A37" s="272"/>
      <c r="B37" s="222">
        <v>13</v>
      </c>
      <c r="C37" s="215"/>
      <c r="E37" s="216"/>
      <c r="F37" s="216" t="s">
        <v>235</v>
      </c>
      <c r="G37" s="115"/>
      <c r="H37" s="216"/>
      <c r="I37" s="216"/>
      <c r="J37" s="216"/>
      <c r="K37" s="216"/>
      <c r="L37" s="229"/>
      <c r="M37" s="216"/>
      <c r="N37" s="117">
        <v>13</v>
      </c>
    </row>
    <row r="38" spans="1:14" x14ac:dyDescent="0.2">
      <c r="E38" s="216"/>
      <c r="F38" s="216" t="s">
        <v>235</v>
      </c>
      <c r="G38" s="115"/>
      <c r="H38" s="216"/>
      <c r="I38" s="216"/>
      <c r="J38" s="216"/>
      <c r="K38" s="216"/>
      <c r="L38" s="229"/>
      <c r="M38" s="216"/>
    </row>
    <row r="39" spans="1:14" x14ac:dyDescent="0.2">
      <c r="E39" s="216"/>
      <c r="F39" s="216" t="s">
        <v>235</v>
      </c>
      <c r="G39" s="115"/>
      <c r="H39" s="216"/>
      <c r="I39" s="216"/>
      <c r="J39" s="216"/>
      <c r="K39" s="216"/>
      <c r="L39" s="229"/>
      <c r="M39" s="216"/>
    </row>
    <row r="40" spans="1:14" x14ac:dyDescent="0.2">
      <c r="E40" s="216"/>
      <c r="F40" s="216" t="s">
        <v>235</v>
      </c>
      <c r="G40" s="115"/>
      <c r="H40" s="216"/>
      <c r="I40" s="216"/>
      <c r="J40" s="216"/>
      <c r="K40" s="216"/>
      <c r="L40" s="229"/>
      <c r="M40" s="216"/>
    </row>
    <row r="41" spans="1:14" x14ac:dyDescent="0.2">
      <c r="E41" s="216"/>
      <c r="F41" s="216"/>
      <c r="G41" s="115"/>
      <c r="H41" s="216"/>
      <c r="I41" s="216"/>
      <c r="J41" s="216"/>
      <c r="K41" s="216"/>
      <c r="L41" s="229"/>
      <c r="M41" s="216"/>
    </row>
    <row r="42" spans="1:14" x14ac:dyDescent="0.2">
      <c r="E42" s="216"/>
      <c r="F42" s="216"/>
      <c r="G42" s="115"/>
      <c r="H42" s="216"/>
      <c r="I42" s="216"/>
      <c r="J42" s="216"/>
      <c r="K42" s="216"/>
      <c r="L42" s="229"/>
      <c r="M42" s="216"/>
    </row>
    <row r="43" spans="1:14" x14ac:dyDescent="0.2">
      <c r="E43" s="216"/>
      <c r="F43" s="216"/>
      <c r="G43" s="115"/>
      <c r="H43" s="216"/>
      <c r="I43" s="216"/>
      <c r="J43" s="216"/>
      <c r="K43" s="216"/>
      <c r="L43" s="216"/>
      <c r="M43" s="216"/>
    </row>
    <row r="44" spans="1:14" x14ac:dyDescent="0.2">
      <c r="E44" s="216"/>
      <c r="F44" s="216"/>
      <c r="G44" s="115"/>
      <c r="H44" s="216"/>
      <c r="I44" s="216"/>
      <c r="J44" s="216"/>
      <c r="K44" s="216"/>
      <c r="L44" s="216"/>
      <c r="M44" s="216"/>
    </row>
    <row r="45" spans="1:14" x14ac:dyDescent="0.2">
      <c r="E45" s="216"/>
      <c r="F45" s="216"/>
      <c r="G45" s="115"/>
      <c r="H45" s="216"/>
      <c r="I45" s="216"/>
      <c r="J45" s="216"/>
      <c r="K45" s="216"/>
      <c r="L45" s="216"/>
      <c r="M45" s="216"/>
    </row>
    <row r="46" spans="1:14" x14ac:dyDescent="0.2">
      <c r="E46" s="216"/>
      <c r="F46" s="216"/>
      <c r="G46" s="115"/>
      <c r="H46" s="216"/>
      <c r="I46" s="216"/>
      <c r="J46" s="216"/>
      <c r="K46" s="216"/>
      <c r="L46" s="216"/>
      <c r="M46" s="216"/>
    </row>
    <row r="47" spans="1:14" x14ac:dyDescent="0.2">
      <c r="E47" s="216"/>
      <c r="F47" s="216"/>
      <c r="G47" s="115"/>
      <c r="H47" s="216"/>
      <c r="I47" s="216"/>
      <c r="J47" s="216"/>
      <c r="K47" s="216"/>
      <c r="L47" s="216"/>
      <c r="M47" s="216"/>
    </row>
    <row r="48" spans="1:14" x14ac:dyDescent="0.2">
      <c r="E48" s="216"/>
      <c r="F48" s="216"/>
      <c r="G48" s="115"/>
      <c r="H48" s="216"/>
      <c r="I48" s="216"/>
      <c r="J48" s="216"/>
      <c r="K48" s="216"/>
      <c r="L48" s="216"/>
      <c r="M48" s="216"/>
    </row>
    <row r="49" spans="5:13" x14ac:dyDescent="0.2">
      <c r="E49" s="216"/>
      <c r="F49" s="216"/>
      <c r="G49" s="115"/>
      <c r="H49" s="216"/>
      <c r="I49" s="216"/>
      <c r="J49" s="216"/>
      <c r="K49" s="216"/>
      <c r="L49" s="216"/>
      <c r="M49" s="216"/>
    </row>
    <row r="50" spans="5:13" x14ac:dyDescent="0.2">
      <c r="E50" s="216"/>
      <c r="F50" s="216"/>
      <c r="G50" s="115"/>
      <c r="H50" s="216"/>
      <c r="I50" s="216"/>
      <c r="J50" s="216"/>
      <c r="K50" s="216"/>
      <c r="L50" s="216"/>
      <c r="M50" s="216"/>
    </row>
    <row r="51" spans="5:13" x14ac:dyDescent="0.2">
      <c r="E51" s="216"/>
      <c r="F51" s="216"/>
      <c r="G51" s="115"/>
      <c r="H51" s="216"/>
      <c r="I51" s="216"/>
      <c r="J51" s="216"/>
      <c r="K51" s="216"/>
      <c r="L51" s="216"/>
      <c r="M51" s="216"/>
    </row>
    <row r="52" spans="5:13" x14ac:dyDescent="0.2">
      <c r="E52" s="216"/>
      <c r="F52" s="216"/>
      <c r="G52" s="115"/>
      <c r="H52" s="216"/>
      <c r="I52" s="216"/>
      <c r="J52" s="216"/>
      <c r="K52" s="216"/>
      <c r="L52" s="216"/>
      <c r="M52" s="216"/>
    </row>
    <row r="53" spans="5:13" x14ac:dyDescent="0.2">
      <c r="E53" s="216"/>
      <c r="F53" s="216"/>
      <c r="G53" s="115"/>
      <c r="H53" s="216"/>
      <c r="I53" s="216"/>
      <c r="J53" s="216"/>
      <c r="K53" s="216"/>
      <c r="L53" s="216"/>
      <c r="M53" s="216"/>
    </row>
    <row r="54" spans="5:13" x14ac:dyDescent="0.2">
      <c r="E54" s="216"/>
      <c r="F54" s="216"/>
      <c r="G54" s="115"/>
      <c r="H54" s="216"/>
      <c r="I54" s="216"/>
      <c r="J54" s="216"/>
      <c r="K54" s="216"/>
      <c r="L54" s="216"/>
      <c r="M54" s="216"/>
    </row>
    <row r="55" spans="5:13" x14ac:dyDescent="0.2">
      <c r="E55" s="216"/>
      <c r="F55" s="216"/>
      <c r="G55" s="115"/>
      <c r="H55" s="123"/>
      <c r="I55" s="123"/>
      <c r="J55" s="123"/>
      <c r="K55" s="123"/>
      <c r="L55" s="123"/>
      <c r="M55" s="123"/>
    </row>
    <row r="56" spans="5:13" x14ac:dyDescent="0.2">
      <c r="E56" s="216"/>
      <c r="F56" s="216"/>
      <c r="G56" s="115"/>
      <c r="H56" s="123"/>
      <c r="I56" s="123"/>
      <c r="J56" s="123"/>
      <c r="K56" s="123"/>
      <c r="L56" s="123"/>
      <c r="M56" s="123"/>
    </row>
    <row r="57" spans="5:13" x14ac:dyDescent="0.2">
      <c r="G57" s="115"/>
      <c r="H57" s="123"/>
      <c r="I57" s="123"/>
      <c r="J57" s="123"/>
      <c r="K57" s="123"/>
      <c r="L57" s="123"/>
      <c r="M57" s="123"/>
    </row>
    <row r="58" spans="5:13" x14ac:dyDescent="0.2">
      <c r="G58" s="115"/>
      <c r="H58" s="123"/>
      <c r="I58" s="123"/>
      <c r="J58" s="123"/>
      <c r="K58" s="123"/>
      <c r="L58" s="123"/>
      <c r="M58" s="123"/>
    </row>
    <row r="59" spans="5:13" x14ac:dyDescent="0.2">
      <c r="G59" s="115"/>
      <c r="H59" s="123"/>
      <c r="I59" s="123"/>
      <c r="J59" s="123"/>
      <c r="K59" s="123"/>
      <c r="L59" s="123"/>
      <c r="M59" s="123"/>
    </row>
    <row r="60" spans="5:13" x14ac:dyDescent="0.2">
      <c r="G60" s="115"/>
      <c r="H60" s="123"/>
      <c r="I60" s="123"/>
      <c r="J60" s="123"/>
      <c r="K60" s="123"/>
      <c r="L60" s="123"/>
      <c r="M60" s="123"/>
    </row>
    <row r="61" spans="5:13" x14ac:dyDescent="0.2">
      <c r="G61" s="115"/>
      <c r="H61" s="123"/>
      <c r="I61" s="123"/>
      <c r="J61" s="123"/>
      <c r="K61" s="123"/>
      <c r="L61" s="123"/>
      <c r="M61" s="123"/>
    </row>
    <row r="62" spans="5:13" x14ac:dyDescent="0.2">
      <c r="G62" s="115"/>
      <c r="H62" s="123"/>
      <c r="I62" s="123"/>
      <c r="J62" s="123"/>
      <c r="K62" s="123"/>
      <c r="L62" s="123"/>
      <c r="M62" s="123"/>
    </row>
    <row r="63" spans="5:13" x14ac:dyDescent="0.2">
      <c r="G63" s="115"/>
      <c r="H63" s="123"/>
      <c r="I63" s="123"/>
      <c r="J63" s="123"/>
      <c r="K63" s="123"/>
      <c r="L63" s="123"/>
      <c r="M63" s="123"/>
    </row>
    <row r="64" spans="5:13" x14ac:dyDescent="0.2">
      <c r="G64" s="115"/>
      <c r="H64" s="123"/>
      <c r="I64" s="123"/>
      <c r="J64" s="123"/>
      <c r="K64" s="123"/>
      <c r="L64" s="123"/>
      <c r="M64" s="123"/>
    </row>
    <row r="65" spans="7:13" x14ac:dyDescent="0.2">
      <c r="G65" s="115"/>
      <c r="H65" s="123"/>
      <c r="I65" s="123"/>
      <c r="J65" s="123"/>
      <c r="K65" s="123"/>
      <c r="L65" s="123"/>
      <c r="M65" s="123"/>
    </row>
    <row r="66" spans="7:13" x14ac:dyDescent="0.2">
      <c r="G66" s="115"/>
      <c r="H66" s="123"/>
      <c r="I66" s="123"/>
      <c r="J66" s="123"/>
      <c r="K66" s="123"/>
      <c r="L66" s="123"/>
      <c r="M66" s="123"/>
    </row>
    <row r="67" spans="7:13" x14ac:dyDescent="0.2">
      <c r="G67" s="115"/>
      <c r="H67" s="123"/>
      <c r="I67" s="123"/>
      <c r="J67" s="123"/>
      <c r="K67" s="123"/>
      <c r="L67" s="123"/>
      <c r="M67" s="123"/>
    </row>
    <row r="68" spans="7:13" x14ac:dyDescent="0.2">
      <c r="G68" s="115"/>
      <c r="H68" s="123"/>
      <c r="I68" s="123"/>
      <c r="J68" s="123"/>
      <c r="K68" s="123"/>
      <c r="L68" s="123"/>
      <c r="M68" s="123"/>
    </row>
    <row r="69" spans="7:13" x14ac:dyDescent="0.2">
      <c r="G69" s="115"/>
      <c r="H69" s="123"/>
      <c r="I69" s="123"/>
      <c r="J69" s="123"/>
      <c r="K69" s="123"/>
      <c r="L69" s="123"/>
      <c r="M69" s="123"/>
    </row>
    <row r="70" spans="7:13" x14ac:dyDescent="0.2">
      <c r="G70" s="115"/>
      <c r="H70" s="123"/>
      <c r="I70" s="123"/>
      <c r="J70" s="123"/>
      <c r="K70" s="123"/>
      <c r="L70" s="123"/>
      <c r="M70" s="123"/>
    </row>
    <row r="71" spans="7:13" x14ac:dyDescent="0.2">
      <c r="G71" s="115"/>
      <c r="H71" s="123"/>
      <c r="I71" s="123"/>
      <c r="J71" s="123"/>
      <c r="K71" s="123"/>
      <c r="L71" s="123"/>
      <c r="M71" s="123"/>
    </row>
    <row r="72" spans="7:13" x14ac:dyDescent="0.2">
      <c r="G72" s="115"/>
      <c r="H72" s="123"/>
      <c r="I72" s="123"/>
      <c r="J72" s="123"/>
      <c r="K72" s="123"/>
      <c r="L72" s="123"/>
      <c r="M72" s="123"/>
    </row>
    <row r="73" spans="7:13" x14ac:dyDescent="0.2">
      <c r="G73" s="115"/>
      <c r="H73" s="123"/>
      <c r="I73" s="123"/>
      <c r="J73" s="123"/>
      <c r="K73" s="123"/>
      <c r="L73" s="123"/>
      <c r="M73" s="123"/>
    </row>
    <row r="74" spans="7:13" x14ac:dyDescent="0.2">
      <c r="G74" s="115"/>
      <c r="H74" s="123"/>
      <c r="I74" s="123"/>
      <c r="J74" s="123"/>
      <c r="K74" s="123"/>
      <c r="L74" s="123"/>
      <c r="M74" s="123"/>
    </row>
    <row r="75" spans="7:13" x14ac:dyDescent="0.2">
      <c r="G75" s="115"/>
      <c r="H75" s="123"/>
      <c r="I75" s="123"/>
      <c r="J75" s="123"/>
      <c r="K75" s="123"/>
      <c r="L75" s="123"/>
      <c r="M75" s="123"/>
    </row>
    <row r="76" spans="7:13" x14ac:dyDescent="0.2">
      <c r="G76" s="115"/>
      <c r="H76" s="123"/>
      <c r="I76" s="123"/>
      <c r="J76" s="123"/>
      <c r="K76" s="123"/>
      <c r="L76" s="123"/>
      <c r="M76" s="123"/>
    </row>
    <row r="77" spans="7:13" x14ac:dyDescent="0.2">
      <c r="G77" s="115"/>
      <c r="H77" s="123"/>
      <c r="I77" s="123"/>
      <c r="J77" s="123"/>
      <c r="K77" s="123"/>
      <c r="L77" s="123"/>
      <c r="M77" s="123"/>
    </row>
    <row r="78" spans="7:13" x14ac:dyDescent="0.2">
      <c r="G78" s="115"/>
      <c r="H78" s="123"/>
      <c r="I78" s="123"/>
      <c r="J78" s="123"/>
      <c r="K78" s="123"/>
      <c r="L78" s="123"/>
      <c r="M78" s="123"/>
    </row>
    <row r="79" spans="7:13" x14ac:dyDescent="0.2">
      <c r="G79" s="115"/>
      <c r="H79" s="123"/>
      <c r="I79" s="123"/>
      <c r="J79" s="123"/>
      <c r="K79" s="123"/>
      <c r="L79" s="123"/>
      <c r="M79" s="123"/>
    </row>
    <row r="80" spans="7:13" x14ac:dyDescent="0.2">
      <c r="G80" s="115"/>
      <c r="H80" s="123"/>
      <c r="I80" s="123"/>
      <c r="J80" s="123"/>
      <c r="K80" s="123"/>
      <c r="L80" s="123"/>
      <c r="M80" s="123"/>
    </row>
    <row r="81" spans="7:13" x14ac:dyDescent="0.2">
      <c r="G81" s="115"/>
      <c r="H81" s="123"/>
      <c r="I81" s="123"/>
      <c r="J81" s="123"/>
      <c r="K81" s="123"/>
      <c r="L81" s="123"/>
      <c r="M81" s="123"/>
    </row>
    <row r="82" spans="7:13" x14ac:dyDescent="0.2">
      <c r="G82" s="115"/>
      <c r="H82" s="123"/>
      <c r="I82" s="123"/>
      <c r="J82" s="123"/>
      <c r="K82" s="123"/>
      <c r="L82" s="123"/>
      <c r="M82" s="123"/>
    </row>
    <row r="83" spans="7:13" x14ac:dyDescent="0.2">
      <c r="G83" s="115"/>
      <c r="H83" s="123"/>
      <c r="I83" s="123"/>
      <c r="J83" s="123"/>
      <c r="K83" s="123"/>
      <c r="L83" s="123"/>
      <c r="M83" s="123"/>
    </row>
    <row r="84" spans="7:13" x14ac:dyDescent="0.2">
      <c r="G84" s="115"/>
      <c r="H84" s="123"/>
      <c r="I84" s="123"/>
      <c r="J84" s="123"/>
      <c r="K84" s="123"/>
      <c r="L84" s="123"/>
      <c r="M84" s="123"/>
    </row>
    <row r="85" spans="7:13" x14ac:dyDescent="0.2">
      <c r="G85" s="115"/>
      <c r="H85" s="123"/>
      <c r="I85" s="123"/>
      <c r="J85" s="123"/>
      <c r="K85" s="123"/>
      <c r="L85" s="123"/>
      <c r="M85" s="123"/>
    </row>
    <row r="86" spans="7:13" x14ac:dyDescent="0.2">
      <c r="G86" s="115"/>
      <c r="H86" s="123"/>
      <c r="I86" s="123"/>
      <c r="J86" s="123"/>
      <c r="K86" s="123"/>
      <c r="L86" s="123"/>
      <c r="M86" s="123"/>
    </row>
    <row r="87" spans="7:13" x14ac:dyDescent="0.2">
      <c r="G87" s="115"/>
      <c r="H87" s="123"/>
      <c r="I87" s="123"/>
      <c r="J87" s="123"/>
      <c r="K87" s="123"/>
      <c r="L87" s="123"/>
      <c r="M87" s="123"/>
    </row>
    <row r="88" spans="7:13" x14ac:dyDescent="0.2">
      <c r="G88" s="115"/>
      <c r="H88" s="123"/>
      <c r="I88" s="123"/>
      <c r="J88" s="123"/>
      <c r="K88" s="123"/>
      <c r="L88" s="123"/>
      <c r="M88" s="123"/>
    </row>
    <row r="89" spans="7:13" x14ac:dyDescent="0.2">
      <c r="G89" s="115"/>
      <c r="H89" s="123"/>
      <c r="I89" s="123"/>
      <c r="J89" s="123"/>
      <c r="K89" s="123"/>
      <c r="L89" s="123"/>
      <c r="M89" s="123"/>
    </row>
    <row r="90" spans="7:13" x14ac:dyDescent="0.2">
      <c r="G90" s="115"/>
      <c r="H90" s="123"/>
      <c r="I90" s="123"/>
      <c r="J90" s="123"/>
      <c r="K90" s="123"/>
      <c r="L90" s="123"/>
      <c r="M90" s="123"/>
    </row>
    <row r="91" spans="7:13" x14ac:dyDescent="0.2">
      <c r="G91" s="115"/>
      <c r="H91" s="123"/>
      <c r="I91" s="123"/>
      <c r="J91" s="123"/>
      <c r="K91" s="123"/>
      <c r="L91" s="123"/>
      <c r="M91" s="123"/>
    </row>
    <row r="92" spans="7:13" x14ac:dyDescent="0.2">
      <c r="G92" s="115"/>
      <c r="H92" s="123"/>
      <c r="I92" s="123"/>
      <c r="J92" s="123"/>
      <c r="K92" s="123"/>
      <c r="L92" s="123"/>
      <c r="M92" s="123"/>
    </row>
    <row r="93" spans="7:13" x14ac:dyDescent="0.2">
      <c r="G93" s="115"/>
      <c r="H93" s="123"/>
      <c r="I93" s="123"/>
      <c r="J93" s="123"/>
      <c r="K93" s="123"/>
      <c r="L93" s="123"/>
      <c r="M93" s="123"/>
    </row>
    <row r="94" spans="7:13" x14ac:dyDescent="0.2">
      <c r="G94" s="115"/>
      <c r="H94" s="123"/>
      <c r="I94" s="123"/>
      <c r="J94" s="123"/>
      <c r="K94" s="123"/>
      <c r="L94" s="123"/>
      <c r="M94" s="123"/>
    </row>
    <row r="95" spans="7:13" x14ac:dyDescent="0.2">
      <c r="G95" s="115"/>
      <c r="H95" s="123"/>
      <c r="I95" s="123"/>
      <c r="J95" s="123"/>
      <c r="K95" s="123"/>
      <c r="L95" s="123"/>
      <c r="M95" s="123"/>
    </row>
    <row r="96" spans="7:13" x14ac:dyDescent="0.2">
      <c r="G96" s="115"/>
      <c r="H96" s="123"/>
      <c r="I96" s="123"/>
      <c r="J96" s="123"/>
      <c r="K96" s="123"/>
      <c r="L96" s="123"/>
      <c r="M96" s="123"/>
    </row>
    <row r="97" spans="7:13" x14ac:dyDescent="0.2">
      <c r="G97" s="115"/>
      <c r="H97" s="123"/>
      <c r="I97" s="123"/>
      <c r="J97" s="123"/>
      <c r="K97" s="123"/>
      <c r="L97" s="123"/>
      <c r="M97" s="123"/>
    </row>
    <row r="98" spans="7:13" x14ac:dyDescent="0.2">
      <c r="G98" s="115"/>
      <c r="H98" s="123"/>
      <c r="I98" s="123"/>
      <c r="J98" s="123"/>
      <c r="K98" s="123"/>
      <c r="L98" s="123"/>
      <c r="M98" s="123"/>
    </row>
    <row r="99" spans="7:13" x14ac:dyDescent="0.2">
      <c r="G99" s="115"/>
      <c r="H99" s="123"/>
      <c r="I99" s="123"/>
      <c r="J99" s="123"/>
      <c r="K99" s="123"/>
      <c r="L99" s="123"/>
      <c r="M99" s="123"/>
    </row>
    <row r="100" spans="7:13" x14ac:dyDescent="0.2">
      <c r="G100" s="115"/>
      <c r="H100" s="123"/>
      <c r="I100" s="123"/>
      <c r="J100" s="123"/>
      <c r="K100" s="123"/>
      <c r="L100" s="123"/>
      <c r="M100" s="123"/>
    </row>
    <row r="101" spans="7:13" x14ac:dyDescent="0.2">
      <c r="G101" s="115"/>
      <c r="H101" s="123"/>
      <c r="I101" s="123"/>
      <c r="J101" s="123"/>
      <c r="K101" s="123"/>
      <c r="L101" s="123"/>
      <c r="M101" s="123"/>
    </row>
    <row r="102" spans="7:13" x14ac:dyDescent="0.2">
      <c r="G102" s="115"/>
      <c r="H102" s="123"/>
      <c r="I102" s="123"/>
      <c r="J102" s="123"/>
      <c r="K102" s="123"/>
      <c r="L102" s="123"/>
      <c r="M102" s="123"/>
    </row>
    <row r="103" spans="7:13" x14ac:dyDescent="0.2">
      <c r="G103" s="115"/>
      <c r="H103" s="123"/>
      <c r="I103" s="123"/>
      <c r="J103" s="123"/>
      <c r="K103" s="123"/>
      <c r="L103" s="123"/>
      <c r="M103" s="123"/>
    </row>
    <row r="104" spans="7:13" x14ac:dyDescent="0.2">
      <c r="G104" s="115"/>
      <c r="H104" s="123"/>
      <c r="I104" s="123"/>
      <c r="J104" s="123"/>
      <c r="K104" s="123"/>
      <c r="L104" s="123"/>
      <c r="M104" s="123"/>
    </row>
    <row r="105" spans="7:13" x14ac:dyDescent="0.2">
      <c r="G105" s="115"/>
      <c r="H105" s="123"/>
      <c r="I105" s="123"/>
      <c r="J105" s="123"/>
      <c r="K105" s="123"/>
      <c r="L105" s="123"/>
      <c r="M105" s="123"/>
    </row>
    <row r="106" spans="7:13" x14ac:dyDescent="0.2">
      <c r="G106" s="115"/>
      <c r="H106" s="123"/>
      <c r="I106" s="123"/>
      <c r="J106" s="123"/>
      <c r="K106" s="123"/>
      <c r="L106" s="123"/>
      <c r="M106" s="123"/>
    </row>
    <row r="107" spans="7:13" x14ac:dyDescent="0.2">
      <c r="G107" s="115"/>
      <c r="H107" s="123"/>
      <c r="I107" s="123"/>
      <c r="J107" s="123"/>
      <c r="K107" s="123"/>
      <c r="L107" s="123"/>
      <c r="M107" s="123"/>
    </row>
    <row r="108" spans="7:13" x14ac:dyDescent="0.2">
      <c r="G108" s="115"/>
    </row>
    <row r="109" spans="7:13" x14ac:dyDescent="0.2">
      <c r="G109" s="115"/>
    </row>
    <row r="110" spans="7:13" x14ac:dyDescent="0.2">
      <c r="G110" s="115"/>
    </row>
    <row r="111" spans="7:13" x14ac:dyDescent="0.2">
      <c r="G111" s="115"/>
    </row>
    <row r="112" spans="7:13" x14ac:dyDescent="0.2">
      <c r="G112" s="115"/>
    </row>
    <row r="113" spans="7:7" x14ac:dyDescent="0.2">
      <c r="G113" s="115"/>
    </row>
    <row r="114" spans="7:7" x14ac:dyDescent="0.2">
      <c r="G114" s="115"/>
    </row>
    <row r="115" spans="7:7" x14ac:dyDescent="0.2">
      <c r="G115" s="115"/>
    </row>
    <row r="116" spans="7:7" x14ac:dyDescent="0.2">
      <c r="G116" s="115"/>
    </row>
    <row r="117" spans="7:7" x14ac:dyDescent="0.2">
      <c r="G117" s="115"/>
    </row>
    <row r="118" spans="7:7" x14ac:dyDescent="0.2">
      <c r="G118" s="115"/>
    </row>
    <row r="119" spans="7:7" x14ac:dyDescent="0.2">
      <c r="G119" s="115"/>
    </row>
    <row r="120" spans="7:7" x14ac:dyDescent="0.2">
      <c r="G120" s="115"/>
    </row>
    <row r="121" spans="7:7" x14ac:dyDescent="0.2">
      <c r="G121" s="115"/>
    </row>
    <row r="122" spans="7:7" x14ac:dyDescent="0.2">
      <c r="G122" s="115"/>
    </row>
    <row r="123" spans="7:7" x14ac:dyDescent="0.2">
      <c r="G123" s="115"/>
    </row>
    <row r="124" spans="7:7" x14ac:dyDescent="0.2">
      <c r="G124" s="115"/>
    </row>
    <row r="125" spans="7:7" x14ac:dyDescent="0.2">
      <c r="G125" s="115"/>
    </row>
    <row r="126" spans="7:7" x14ac:dyDescent="0.2">
      <c r="G126" s="115"/>
    </row>
    <row r="127" spans="7:7" x14ac:dyDescent="0.2">
      <c r="G127" s="115"/>
    </row>
    <row r="128" spans="7:7" x14ac:dyDescent="0.2">
      <c r="G128" s="115"/>
    </row>
    <row r="129" spans="7:7" x14ac:dyDescent="0.2">
      <c r="G129" s="115"/>
    </row>
    <row r="130" spans="7:7" x14ac:dyDescent="0.2">
      <c r="G130" s="115"/>
    </row>
    <row r="131" spans="7:7" x14ac:dyDescent="0.2">
      <c r="G131" s="115"/>
    </row>
    <row r="132" spans="7:7" x14ac:dyDescent="0.2">
      <c r="G132" s="115"/>
    </row>
    <row r="133" spans="7:7" x14ac:dyDescent="0.2">
      <c r="G133" s="115"/>
    </row>
    <row r="134" spans="7:7" x14ac:dyDescent="0.2">
      <c r="G134" s="115"/>
    </row>
    <row r="135" spans="7:7" x14ac:dyDescent="0.2">
      <c r="G135" s="115"/>
    </row>
    <row r="136" spans="7:7" x14ac:dyDescent="0.2">
      <c r="G136" s="115"/>
    </row>
    <row r="137" spans="7:7" x14ac:dyDescent="0.2">
      <c r="G137" s="115"/>
    </row>
    <row r="138" spans="7:7" x14ac:dyDescent="0.2">
      <c r="G138" s="115"/>
    </row>
    <row r="139" spans="7:7" x14ac:dyDescent="0.2">
      <c r="G139" s="115"/>
    </row>
    <row r="140" spans="7:7" x14ac:dyDescent="0.2">
      <c r="G140" s="115"/>
    </row>
    <row r="141" spans="7:7" x14ac:dyDescent="0.2">
      <c r="G141" s="115"/>
    </row>
    <row r="142" spans="7:7" x14ac:dyDescent="0.2">
      <c r="G142" s="115"/>
    </row>
    <row r="143" spans="7:7" x14ac:dyDescent="0.2">
      <c r="G143" s="115"/>
    </row>
    <row r="144" spans="7:7" x14ac:dyDescent="0.2">
      <c r="G144" s="115"/>
    </row>
    <row r="145" spans="7:7" x14ac:dyDescent="0.2">
      <c r="G145" s="115"/>
    </row>
    <row r="146" spans="7:7" x14ac:dyDescent="0.2">
      <c r="G146" s="115"/>
    </row>
    <row r="147" spans="7:7" x14ac:dyDescent="0.2">
      <c r="G147" s="115"/>
    </row>
    <row r="148" spans="7:7" x14ac:dyDescent="0.2">
      <c r="G148" s="115"/>
    </row>
    <row r="149" spans="7:7" x14ac:dyDescent="0.2">
      <c r="G149" s="115"/>
    </row>
    <row r="150" spans="7:7" x14ac:dyDescent="0.2">
      <c r="G150" s="115"/>
    </row>
    <row r="151" spans="7:7" x14ac:dyDescent="0.2">
      <c r="G151" s="115"/>
    </row>
    <row r="152" spans="7:7" x14ac:dyDescent="0.2">
      <c r="G152" s="115"/>
    </row>
    <row r="153" spans="7:7" x14ac:dyDescent="0.2">
      <c r="G153" s="115"/>
    </row>
    <row r="154" spans="7:7" x14ac:dyDescent="0.2">
      <c r="G154" s="115"/>
    </row>
    <row r="155" spans="7:7" x14ac:dyDescent="0.2">
      <c r="G155" s="115"/>
    </row>
    <row r="156" spans="7:7" x14ac:dyDescent="0.2">
      <c r="G156" s="115"/>
    </row>
    <row r="157" spans="7:7" x14ac:dyDescent="0.2">
      <c r="G157" s="115"/>
    </row>
  </sheetData>
  <mergeCells count="6">
    <mergeCell ref="A35:A37"/>
    <mergeCell ref="A3:A8"/>
    <mergeCell ref="A10:A14"/>
    <mergeCell ref="A16:A21"/>
    <mergeCell ref="A23:A26"/>
    <mergeCell ref="A28:A33"/>
  </mergeCells>
  <phoneticPr fontId="1" type="noConversion"/>
  <pageMargins left="0.7" right="0.7" top="0.78740157499999996" bottom="0.78740157499999996" header="0.3" footer="0.3"/>
  <pageSetup paperSize="9" scale="37" orientation="landscape" horizontalDpi="0" verticalDpi="0"/>
  <headerFooter>
    <oddFooter>&amp;L&amp;G</oddFooter>
  </headerFooter>
  <drawing r:id="rId1"/>
  <legacyDrawingHF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BB1B55-74AB-E04D-AC9A-B9219360BB06}">
  <sheetPr>
    <tabColor rgb="FFCEE741"/>
  </sheetPr>
  <dimension ref="A1:E230"/>
  <sheetViews>
    <sheetView workbookViewId="0">
      <selection activeCell="D8" sqref="D8"/>
    </sheetView>
  </sheetViews>
  <sheetFormatPr baseColWidth="10" defaultRowHeight="14" x14ac:dyDescent="0.15"/>
  <cols>
    <col min="3" max="3" width="31.5" customWidth="1"/>
    <col min="4" max="4" width="113.83203125" customWidth="1"/>
    <col min="5" max="5" width="19" style="118" customWidth="1"/>
  </cols>
  <sheetData>
    <row r="1" spans="1:5" ht="22" x14ac:dyDescent="0.25">
      <c r="A1" s="83"/>
      <c r="B1" s="83"/>
      <c r="C1" s="83" t="s">
        <v>135</v>
      </c>
      <c r="D1" s="83" t="s">
        <v>51</v>
      </c>
      <c r="E1" s="125" t="s">
        <v>276</v>
      </c>
    </row>
    <row r="2" spans="1:5" ht="14" customHeight="1" x14ac:dyDescent="0.15">
      <c r="A2" s="192"/>
      <c r="B2" s="96"/>
      <c r="C2" s="48" t="str">
        <f>Braindump!F3</f>
        <v>20250430_1410_AB1_RA_01</v>
      </c>
      <c r="D2" s="48" t="str">
        <f>Braindump!G3</f>
        <v>Rotlichtsensoren, um immer den Bräungsgrad zu messen</v>
      </c>
      <c r="E2" s="118">
        <v>1</v>
      </c>
    </row>
    <row r="3" spans="1:5" x14ac:dyDescent="0.15">
      <c r="A3" s="193"/>
      <c r="B3" s="96"/>
      <c r="C3" s="48" t="str">
        <f>Braindump!F4</f>
        <v>20250430_1630_AB2_CL_02</v>
      </c>
      <c r="D3" s="48" t="str">
        <f>Braindump!G4</f>
        <v>Automatisch anpassbare Schlitzbreite, die sich an die Dicke des Brots anpasst.</v>
      </c>
    </row>
    <row r="4" spans="1:5" x14ac:dyDescent="0.15">
      <c r="A4" s="193"/>
      <c r="B4" s="96"/>
      <c r="C4" s="48" t="str">
        <f>Braindump!F5</f>
        <v>20250430_1632__CA_03</v>
      </c>
      <c r="D4" s="48" t="str">
        <f>Braindump!G5</f>
        <v>lorem ipsum</v>
      </c>
    </row>
    <row r="5" spans="1:5" x14ac:dyDescent="0.15">
      <c r="A5" s="193"/>
      <c r="B5" s="96"/>
      <c r="C5" s="48" t="str">
        <f>Braindump!F6</f>
        <v>20250430____04</v>
      </c>
      <c r="D5" s="48">
        <f>Braindump!G6</f>
        <v>0</v>
      </c>
    </row>
    <row r="6" spans="1:5" x14ac:dyDescent="0.15">
      <c r="A6" s="193"/>
      <c r="B6" s="96"/>
      <c r="C6" s="48" t="str">
        <f>Braindump!F7</f>
        <v>20250430____05</v>
      </c>
      <c r="D6" s="48">
        <f>Braindump!G7</f>
        <v>0</v>
      </c>
    </row>
    <row r="7" spans="1:5" x14ac:dyDescent="0.15">
      <c r="A7" s="193"/>
      <c r="B7" s="96"/>
      <c r="C7" s="48" t="str">
        <f>Braindump!F8</f>
        <v>20250430____06</v>
      </c>
      <c r="D7" s="48">
        <f>Braindump!G8</f>
        <v>0</v>
      </c>
    </row>
    <row r="8" spans="1:5" x14ac:dyDescent="0.15">
      <c r="A8" s="193"/>
      <c r="B8" s="96"/>
      <c r="C8" s="48" t="str">
        <f>Braindump!F9</f>
        <v>20250430____07</v>
      </c>
      <c r="D8" s="48">
        <f>Braindump!G9</f>
        <v>0</v>
      </c>
    </row>
    <row r="9" spans="1:5" x14ac:dyDescent="0.15">
      <c r="A9" s="193"/>
      <c r="B9" s="96"/>
      <c r="C9" s="48" t="str">
        <f>Braindump!F10</f>
        <v>20250430____08</v>
      </c>
      <c r="D9" s="48">
        <f>Braindump!G10</f>
        <v>0</v>
      </c>
    </row>
    <row r="10" spans="1:5" x14ac:dyDescent="0.15">
      <c r="A10" s="193"/>
      <c r="B10" s="96"/>
      <c r="C10" s="48" t="str">
        <f>Braindump!F11</f>
        <v>20250430____09</v>
      </c>
      <c r="D10" s="48">
        <f>Braindump!G11</f>
        <v>0</v>
      </c>
    </row>
    <row r="11" spans="1:5" x14ac:dyDescent="0.15">
      <c r="A11" s="193"/>
      <c r="B11" s="96"/>
      <c r="C11" s="48" t="str">
        <f>Braindump!F12</f>
        <v>20250430____10</v>
      </c>
      <c r="D11" s="48">
        <f>Braindump!G12</f>
        <v>0</v>
      </c>
    </row>
    <row r="12" spans="1:5" x14ac:dyDescent="0.15">
      <c r="A12" s="193"/>
      <c r="B12" s="96"/>
      <c r="C12" s="48" t="str">
        <f>Braindump!F13</f>
        <v>20250430____11</v>
      </c>
      <c r="D12" s="48">
        <f>Braindump!G13</f>
        <v>0</v>
      </c>
    </row>
    <row r="13" spans="1:5" x14ac:dyDescent="0.15">
      <c r="A13" s="193"/>
      <c r="B13" s="96"/>
      <c r="C13" s="48" t="str">
        <f>Braindump!F14</f>
        <v>20250430____12</v>
      </c>
      <c r="D13" s="48">
        <f>Braindump!G14</f>
        <v>0</v>
      </c>
    </row>
    <row r="14" spans="1:5" x14ac:dyDescent="0.15">
      <c r="A14" s="193"/>
      <c r="B14" s="96"/>
      <c r="C14" s="48" t="str">
        <f>Braindump!F15</f>
        <v>20250430____</v>
      </c>
      <c r="D14" s="48">
        <f>Braindump!G15</f>
        <v>0</v>
      </c>
    </row>
    <row r="15" spans="1:5" x14ac:dyDescent="0.15">
      <c r="A15" s="193"/>
      <c r="B15" s="96"/>
      <c r="C15" s="48">
        <f>Braindump!F16</f>
        <v>0</v>
      </c>
      <c r="D15" s="48">
        <f>Braindump!G16</f>
        <v>0</v>
      </c>
    </row>
    <row r="16" spans="1:5" ht="15" thickBot="1" x14ac:dyDescent="0.2">
      <c r="A16" s="193"/>
      <c r="B16" s="114"/>
      <c r="C16" s="84">
        <f>Braindump!F17</f>
        <v>0</v>
      </c>
      <c r="D16" s="84">
        <f>Braindump!G17</f>
        <v>0</v>
      </c>
      <c r="E16" s="126"/>
    </row>
    <row r="17" spans="1:5" x14ac:dyDescent="0.15">
      <c r="A17" s="193"/>
      <c r="B17" s="96"/>
      <c r="C17" t="str">
        <f>'Ideen Idealität'!F4</f>
        <v>20250430_1410_AI1_RA_01</v>
      </c>
      <c r="D17" t="str">
        <f>'Ideen Idealität'!G4</f>
        <v>Rotlichtsensoren, um immer den Bräungsgrad zu messen</v>
      </c>
    </row>
    <row r="18" spans="1:5" x14ac:dyDescent="0.15">
      <c r="A18" s="193"/>
      <c r="B18" s="96"/>
      <c r="C18" t="str">
        <f>'Ideen Idealität'!F5</f>
        <v>20250430_1630_AI2_CL_02</v>
      </c>
      <c r="D18" t="str">
        <f>'Ideen Idealität'!G5</f>
        <v>Automatisch anpassbare Schlitzbreite, die sich an die Dicke des Brots anpasst.</v>
      </c>
      <c r="E18" s="118">
        <v>3</v>
      </c>
    </row>
    <row r="19" spans="1:5" x14ac:dyDescent="0.15">
      <c r="A19" s="193"/>
      <c r="B19" s="96"/>
      <c r="C19" t="str">
        <f>'Ideen Idealität'!F6</f>
        <v>20250430_1632__CA_03</v>
      </c>
      <c r="D19" t="str">
        <f>'Ideen Idealität'!G6</f>
        <v>lorem ipsum</v>
      </c>
    </row>
    <row r="20" spans="1:5" x14ac:dyDescent="0.15">
      <c r="A20" s="193"/>
      <c r="B20" s="96"/>
      <c r="C20" t="str">
        <f>'Ideen Idealität'!F7</f>
        <v>20250430____04</v>
      </c>
      <c r="D20">
        <f>'Ideen Idealität'!G7</f>
        <v>0</v>
      </c>
    </row>
    <row r="21" spans="1:5" x14ac:dyDescent="0.15">
      <c r="A21" s="193"/>
      <c r="B21" s="96"/>
      <c r="C21" t="str">
        <f>'Ideen Idealität'!F8</f>
        <v>20250430____05</v>
      </c>
      <c r="D21">
        <f>'Ideen Idealität'!G8</f>
        <v>0</v>
      </c>
    </row>
    <row r="22" spans="1:5" x14ac:dyDescent="0.15">
      <c r="A22" s="193"/>
      <c r="B22" s="96"/>
      <c r="C22" t="str">
        <f>'Ideen Idealität'!F9</f>
        <v>20250430____06</v>
      </c>
      <c r="D22">
        <f>'Ideen Idealität'!G9</f>
        <v>0</v>
      </c>
    </row>
    <row r="23" spans="1:5" x14ac:dyDescent="0.15">
      <c r="A23" s="193"/>
      <c r="B23" s="96"/>
      <c r="C23" t="str">
        <f>'Ideen Idealität'!F10</f>
        <v>20250430____07</v>
      </c>
      <c r="D23">
        <f>'Ideen Idealität'!G10</f>
        <v>0</v>
      </c>
    </row>
    <row r="24" spans="1:5" x14ac:dyDescent="0.15">
      <c r="A24" s="193"/>
      <c r="B24" s="96"/>
      <c r="C24" t="str">
        <f>'Ideen Idealität'!F11</f>
        <v>20250430____08</v>
      </c>
      <c r="D24">
        <f>'Ideen Idealität'!G11</f>
        <v>0</v>
      </c>
    </row>
    <row r="25" spans="1:5" x14ac:dyDescent="0.15">
      <c r="A25" s="193"/>
      <c r="B25" s="96"/>
      <c r="C25" t="str">
        <f>'Ideen Idealität'!F12</f>
        <v>20250430____09</v>
      </c>
      <c r="D25">
        <f>'Ideen Idealität'!G12</f>
        <v>0</v>
      </c>
    </row>
    <row r="26" spans="1:5" x14ac:dyDescent="0.15">
      <c r="A26" s="193"/>
      <c r="B26" s="96"/>
      <c r="C26" t="str">
        <f>'Ideen Idealität'!F13</f>
        <v>20250430____10</v>
      </c>
      <c r="D26">
        <f>'Ideen Idealität'!G13</f>
        <v>0</v>
      </c>
    </row>
    <row r="27" spans="1:5" x14ac:dyDescent="0.15">
      <c r="A27" s="193"/>
      <c r="B27" s="96"/>
      <c r="C27" t="str">
        <f>'Ideen Idealität'!F14</f>
        <v>20250430____11</v>
      </c>
      <c r="D27">
        <f>'Ideen Idealität'!G14</f>
        <v>0</v>
      </c>
    </row>
    <row r="28" spans="1:5" x14ac:dyDescent="0.15">
      <c r="A28" s="193"/>
      <c r="B28" s="96"/>
      <c r="C28" t="str">
        <f>'Ideen Idealität'!F15</f>
        <v>20250430____12</v>
      </c>
      <c r="D28">
        <f>'Ideen Idealität'!G15</f>
        <v>0</v>
      </c>
    </row>
    <row r="29" spans="1:5" x14ac:dyDescent="0.15">
      <c r="A29" s="193"/>
      <c r="B29" s="96"/>
      <c r="C29">
        <f>'Ideen Idealität'!F16</f>
        <v>0</v>
      </c>
      <c r="D29">
        <f>'Ideen Idealität'!G16</f>
        <v>0</v>
      </c>
    </row>
    <row r="30" spans="1:5" x14ac:dyDescent="0.15">
      <c r="A30" s="193"/>
      <c r="B30" s="96"/>
      <c r="C30">
        <f>'Ideen Idealität'!F17</f>
        <v>0</v>
      </c>
      <c r="D30">
        <f>'Ideen Idealität'!G17</f>
        <v>0</v>
      </c>
    </row>
    <row r="31" spans="1:5" ht="15" thickBot="1" x14ac:dyDescent="0.2">
      <c r="A31" s="193"/>
      <c r="B31" s="114"/>
      <c r="C31" s="84">
        <f>'Ideen Idealität'!F18</f>
        <v>0</v>
      </c>
      <c r="D31" s="84">
        <f>'Ideen Idealität'!G18</f>
        <v>0</v>
      </c>
      <c r="E31" s="126"/>
    </row>
    <row r="32" spans="1:5" x14ac:dyDescent="0.15">
      <c r="A32" s="193"/>
      <c r="B32" s="96"/>
      <c r="C32" t="str">
        <f>'Ideen 9FD'!G4</f>
        <v>20250430_1410_A9FD01_RA_01</v>
      </c>
      <c r="D32" t="str">
        <f>'Ideen 9FD'!H4</f>
        <v>Rotlichtsensoren, um immer den Bräungsgrad zu messen</v>
      </c>
    </row>
    <row r="33" spans="1:4" x14ac:dyDescent="0.15">
      <c r="A33" s="193"/>
      <c r="B33" s="96"/>
      <c r="C33" t="str">
        <f>'Ideen 9FD'!G5</f>
        <v>20250430_1630__CL_02</v>
      </c>
      <c r="D33" t="str">
        <f>'Ideen 9FD'!H5</f>
        <v>Automatisch anpassbare Schlitzbreite, die sich an die Dicke des Brots anpasst.</v>
      </c>
    </row>
    <row r="34" spans="1:4" x14ac:dyDescent="0.15">
      <c r="A34" s="193"/>
      <c r="B34" s="96"/>
      <c r="C34" t="str">
        <f>'Ideen 9FD'!G6</f>
        <v>20250430_1632__CA_03</v>
      </c>
      <c r="D34" t="str">
        <f>'Ideen 9FD'!H6</f>
        <v>lorem ipsum</v>
      </c>
    </row>
    <row r="35" spans="1:4" x14ac:dyDescent="0.15">
      <c r="A35" s="193"/>
      <c r="B35" s="96"/>
      <c r="C35" t="str">
        <f>'Ideen 9FD'!G7</f>
        <v>20250430____04</v>
      </c>
      <c r="D35">
        <f>'Ideen 9FD'!H7</f>
        <v>0</v>
      </c>
    </row>
    <row r="36" spans="1:4" x14ac:dyDescent="0.15">
      <c r="A36" s="193"/>
      <c r="B36" s="96"/>
      <c r="C36" t="str">
        <f>'Ideen 9FD'!G8</f>
        <v>20250430____05</v>
      </c>
      <c r="D36">
        <f>'Ideen 9FD'!H8</f>
        <v>0</v>
      </c>
    </row>
    <row r="37" spans="1:4" x14ac:dyDescent="0.15">
      <c r="A37" s="193"/>
      <c r="B37" s="96"/>
      <c r="C37" t="str">
        <f>'Ideen 9FD'!G9</f>
        <v>20250430____06</v>
      </c>
      <c r="D37">
        <f>'Ideen 9FD'!H9</f>
        <v>0</v>
      </c>
    </row>
    <row r="38" spans="1:4" x14ac:dyDescent="0.15">
      <c r="A38" s="193"/>
      <c r="B38" s="96"/>
      <c r="C38" t="str">
        <f>'Ideen 9FD'!G10</f>
        <v>20250430____07</v>
      </c>
      <c r="D38">
        <f>'Ideen 9FD'!H10</f>
        <v>0</v>
      </c>
    </row>
    <row r="39" spans="1:4" x14ac:dyDescent="0.15">
      <c r="A39" s="193"/>
      <c r="B39" s="96"/>
      <c r="C39" t="str">
        <f>'Ideen 9FD'!G11</f>
        <v>20250430____08</v>
      </c>
      <c r="D39">
        <f>'Ideen 9FD'!H11</f>
        <v>0</v>
      </c>
    </row>
    <row r="40" spans="1:4" x14ac:dyDescent="0.15">
      <c r="A40" s="193"/>
      <c r="B40" s="96"/>
      <c r="C40" t="str">
        <f>'Ideen 9FD'!G12</f>
        <v>20250430____09</v>
      </c>
      <c r="D40">
        <f>'Ideen 9FD'!H12</f>
        <v>0</v>
      </c>
    </row>
    <row r="41" spans="1:4" x14ac:dyDescent="0.15">
      <c r="A41" s="193"/>
      <c r="B41" s="96"/>
      <c r="C41" t="str">
        <f>'Ideen 9FD'!G13</f>
        <v>20250430____10</v>
      </c>
      <c r="D41">
        <f>'Ideen 9FD'!H13</f>
        <v>0</v>
      </c>
    </row>
    <row r="42" spans="1:4" x14ac:dyDescent="0.15">
      <c r="A42" s="193"/>
      <c r="B42" s="96"/>
      <c r="C42" t="str">
        <f>'Ideen 9FD'!G14</f>
        <v>20250430____11</v>
      </c>
      <c r="D42">
        <f>'Ideen 9FD'!H14</f>
        <v>0</v>
      </c>
    </row>
    <row r="43" spans="1:4" x14ac:dyDescent="0.15">
      <c r="A43" s="193"/>
      <c r="B43" s="96"/>
      <c r="C43" t="str">
        <f>'Ideen 9FD'!G15</f>
        <v>20250430____12</v>
      </c>
      <c r="D43">
        <f>'Ideen 9FD'!H15</f>
        <v>0</v>
      </c>
    </row>
    <row r="44" spans="1:4" x14ac:dyDescent="0.15">
      <c r="A44" s="193"/>
      <c r="B44" s="96"/>
      <c r="C44">
        <f>'Ideen 9FD'!G16</f>
        <v>0</v>
      </c>
      <c r="D44">
        <f>'Ideen 9FD'!H16</f>
        <v>0</v>
      </c>
    </row>
    <row r="45" spans="1:4" x14ac:dyDescent="0.15">
      <c r="A45" s="193"/>
      <c r="B45" s="96"/>
      <c r="C45">
        <f>'Ideen 9FD'!G17</f>
        <v>0</v>
      </c>
      <c r="D45">
        <f>'Ideen 9FD'!H17</f>
        <v>0</v>
      </c>
    </row>
    <row r="46" spans="1:4" x14ac:dyDescent="0.15">
      <c r="A46" s="193"/>
      <c r="B46" s="96"/>
      <c r="C46">
        <f>'Ideen 9FD'!G18</f>
        <v>0</v>
      </c>
      <c r="D46">
        <f>'Ideen 9FD'!H18</f>
        <v>0</v>
      </c>
    </row>
    <row r="47" spans="1:4" ht="15" thickBot="1" x14ac:dyDescent="0.2">
      <c r="A47" s="193"/>
      <c r="B47" s="96"/>
      <c r="C47" s="84"/>
      <c r="D47" s="84">
        <f>'Ideen 9FD'!H19</f>
        <v>0</v>
      </c>
    </row>
    <row r="48" spans="1:4" ht="14" customHeight="1" x14ac:dyDescent="0.15">
      <c r="A48" s="193"/>
      <c r="B48" s="198"/>
      <c r="C48" t="str">
        <f>'Inkrementelle Verbesserung Idee'!G3</f>
        <v>20250430_1410_AIV1_RA_01</v>
      </c>
      <c r="D48" t="str">
        <f>'Inkrementelle Verbesserung Idee'!H3</f>
        <v>lorem ipsum</v>
      </c>
    </row>
    <row r="49" spans="1:4" x14ac:dyDescent="0.15">
      <c r="A49" s="193"/>
      <c r="B49" s="198"/>
      <c r="C49" t="str">
        <f>'Inkrementelle Verbesserung Idee'!G4</f>
        <v>20250430_1630_AIV2_CL_02</v>
      </c>
      <c r="D49" t="str">
        <f>'Inkrementelle Verbesserung Idee'!H4</f>
        <v>lorem ipsum</v>
      </c>
    </row>
    <row r="50" spans="1:4" x14ac:dyDescent="0.15">
      <c r="A50" s="193"/>
      <c r="B50" s="198"/>
      <c r="C50" t="str">
        <f>'Inkrementelle Verbesserung Idee'!G5</f>
        <v>20250430_1632_AIV3_CA_03</v>
      </c>
      <c r="D50" t="str">
        <f>'Inkrementelle Verbesserung Idee'!H5</f>
        <v>lorem ipsum</v>
      </c>
    </row>
    <row r="51" spans="1:4" x14ac:dyDescent="0.15">
      <c r="A51" s="193"/>
      <c r="B51" s="198"/>
      <c r="C51" t="str">
        <f>'Inkrementelle Verbesserung Idee'!G6</f>
        <v>20250430____04</v>
      </c>
      <c r="D51">
        <f>'Inkrementelle Verbesserung Idee'!H6</f>
        <v>0</v>
      </c>
    </row>
    <row r="52" spans="1:4" x14ac:dyDescent="0.15">
      <c r="A52" s="193"/>
      <c r="B52" s="198"/>
      <c r="C52" t="str">
        <f>'Inkrementelle Verbesserung Idee'!G7</f>
        <v>20250430____05</v>
      </c>
      <c r="D52">
        <f>'Inkrementelle Verbesserung Idee'!H7</f>
        <v>0</v>
      </c>
    </row>
    <row r="53" spans="1:4" x14ac:dyDescent="0.15">
      <c r="A53" s="193"/>
      <c r="B53" s="198"/>
      <c r="C53" t="str">
        <f>'Inkrementelle Verbesserung Idee'!G8</f>
        <v>20250430____06</v>
      </c>
      <c r="D53">
        <f>'Inkrementelle Verbesserung Idee'!H8</f>
        <v>0</v>
      </c>
    </row>
    <row r="54" spans="1:4" x14ac:dyDescent="0.15">
      <c r="A54" s="193"/>
      <c r="B54" s="198"/>
      <c r="C54" t="str">
        <f>'Inkrementelle Verbesserung Idee'!G9</f>
        <v>20250430____07</v>
      </c>
      <c r="D54">
        <f>'Inkrementelle Verbesserung Idee'!H9</f>
        <v>0</v>
      </c>
    </row>
    <row r="55" spans="1:4" x14ac:dyDescent="0.15">
      <c r="A55" s="193"/>
      <c r="B55" s="198"/>
      <c r="C55" t="str">
        <f>'Inkrementelle Verbesserung Idee'!G10</f>
        <v>20250430____08</v>
      </c>
      <c r="D55">
        <f>'Inkrementelle Verbesserung Idee'!H10</f>
        <v>0</v>
      </c>
    </row>
    <row r="56" spans="1:4" x14ac:dyDescent="0.15">
      <c r="A56" s="193"/>
      <c r="B56" s="198"/>
      <c r="C56" t="str">
        <f>'Inkrementelle Verbesserung Idee'!G11</f>
        <v>20250430____09</v>
      </c>
      <c r="D56">
        <f>'Inkrementelle Verbesserung Idee'!H11</f>
        <v>0</v>
      </c>
    </row>
    <row r="57" spans="1:4" x14ac:dyDescent="0.15">
      <c r="A57" s="193"/>
      <c r="B57" s="198"/>
      <c r="C57" t="str">
        <f>'Inkrementelle Verbesserung Idee'!G12</f>
        <v>20250430____10</v>
      </c>
      <c r="D57">
        <f>'Inkrementelle Verbesserung Idee'!H12</f>
        <v>0</v>
      </c>
    </row>
    <row r="58" spans="1:4" x14ac:dyDescent="0.15">
      <c r="A58" s="193"/>
      <c r="B58" s="198"/>
      <c r="C58" t="str">
        <f>'Inkrementelle Verbesserung Idee'!G13</f>
        <v>20250430____11</v>
      </c>
      <c r="D58">
        <f>'Inkrementelle Verbesserung Idee'!H13</f>
        <v>0</v>
      </c>
    </row>
    <row r="59" spans="1:4" x14ac:dyDescent="0.15">
      <c r="A59" s="193"/>
      <c r="B59" s="198"/>
      <c r="C59" t="str">
        <f>'Inkrementelle Verbesserung Idee'!G14</f>
        <v>20250430____12</v>
      </c>
      <c r="D59">
        <f>'Inkrementelle Verbesserung Idee'!H14</f>
        <v>0</v>
      </c>
    </row>
    <row r="60" spans="1:4" x14ac:dyDescent="0.15">
      <c r="A60" s="193"/>
      <c r="B60" s="198"/>
      <c r="C60" t="str">
        <f>'Inkrementelle Verbesserung Idee'!G15</f>
        <v>20250430____</v>
      </c>
      <c r="D60">
        <f>'Inkrementelle Verbesserung Idee'!H15</f>
        <v>0</v>
      </c>
    </row>
    <row r="61" spans="1:4" x14ac:dyDescent="0.15">
      <c r="A61" s="193"/>
      <c r="B61" s="198"/>
      <c r="C61">
        <f>'Inkrementelle Verbesserung Idee'!G16</f>
        <v>0</v>
      </c>
      <c r="D61">
        <f>'Inkrementelle Verbesserung Idee'!H16</f>
        <v>0</v>
      </c>
    </row>
    <row r="62" spans="1:4" x14ac:dyDescent="0.15">
      <c r="A62" s="193"/>
      <c r="B62" s="198"/>
      <c r="C62">
        <f>'Inkrementelle Verbesserung Idee'!G17</f>
        <v>0</v>
      </c>
      <c r="D62">
        <f>'Inkrementelle Verbesserung Idee'!H17</f>
        <v>0</v>
      </c>
    </row>
    <row r="63" spans="1:4" x14ac:dyDescent="0.15">
      <c r="A63" s="193"/>
      <c r="B63" s="198"/>
      <c r="C63">
        <f>'Inkrementelle Verbesserung Idee'!G18</f>
        <v>0</v>
      </c>
      <c r="D63">
        <f>'Inkrementelle Verbesserung Idee'!H18</f>
        <v>0</v>
      </c>
    </row>
    <row r="64" spans="1:4" x14ac:dyDescent="0.15">
      <c r="A64" s="193"/>
      <c r="B64" s="198"/>
      <c r="C64">
        <f>'Inkrementelle Verbesserung Idee'!G19</f>
        <v>0</v>
      </c>
      <c r="D64">
        <f>'Inkrementelle Verbesserung Idee'!H19</f>
        <v>0</v>
      </c>
    </row>
    <row r="65" spans="1:4" x14ac:dyDescent="0.15">
      <c r="A65" s="193"/>
      <c r="B65" s="198"/>
      <c r="C65">
        <f>'Inkrementelle Verbesserung Idee'!G20</f>
        <v>0</v>
      </c>
      <c r="D65">
        <f>'Inkrementelle Verbesserung Idee'!H20</f>
        <v>0</v>
      </c>
    </row>
    <row r="66" spans="1:4" x14ac:dyDescent="0.15">
      <c r="A66" s="193"/>
      <c r="B66" s="198"/>
      <c r="C66">
        <f>'Inkrementelle Verbesserung Idee'!G21</f>
        <v>0</v>
      </c>
      <c r="D66">
        <f>'Inkrementelle Verbesserung Idee'!H21</f>
        <v>0</v>
      </c>
    </row>
    <row r="67" spans="1:4" ht="15" thickBot="1" x14ac:dyDescent="0.2">
      <c r="A67" s="193"/>
      <c r="B67" s="198"/>
      <c r="C67" s="84">
        <f>'Inkrementelle Verbesserung Idee'!G22</f>
        <v>0</v>
      </c>
      <c r="D67" s="84">
        <f>'Inkrementelle Verbesserung Idee'!H22</f>
        <v>0</v>
      </c>
    </row>
    <row r="68" spans="1:4" ht="14" customHeight="1" x14ac:dyDescent="0.15">
      <c r="A68" s="193"/>
      <c r="B68" s="199"/>
      <c r="C68" t="str">
        <f>'Ideen Funktion Kosten Diagramm'!G3</f>
        <v>20250430_1410_AFK1_RA_01</v>
      </c>
      <c r="D68" t="str">
        <f>'Ideen Funktion Kosten Diagramm'!H3</f>
        <v>lorem ipsum</v>
      </c>
    </row>
    <row r="69" spans="1:4" x14ac:dyDescent="0.15">
      <c r="A69" s="193"/>
      <c r="B69" s="199"/>
      <c r="C69" t="str">
        <f>'Ideen Funktion Kosten Diagramm'!G4</f>
        <v>20250507_1630_AFK2_CL_02</v>
      </c>
      <c r="D69" t="str">
        <f>'Ideen Funktion Kosten Diagramm'!H4</f>
        <v>lorem ipsum</v>
      </c>
    </row>
    <row r="70" spans="1:4" x14ac:dyDescent="0.15">
      <c r="A70" s="193"/>
      <c r="B70" s="199"/>
      <c r="C70" t="str">
        <f>'Ideen Funktion Kosten Diagramm'!G5</f>
        <v>20250507_1632_AFK3_CA_03</v>
      </c>
      <c r="D70" t="str">
        <f>'Ideen Funktion Kosten Diagramm'!H5</f>
        <v>lorem ipsum</v>
      </c>
    </row>
    <row r="71" spans="1:4" x14ac:dyDescent="0.15">
      <c r="A71" s="193"/>
      <c r="B71" s="199"/>
      <c r="C71" t="str">
        <f>'Ideen Funktion Kosten Diagramm'!G6</f>
        <v>__0__04</v>
      </c>
      <c r="D71">
        <f>'Ideen Funktion Kosten Diagramm'!H6</f>
        <v>0</v>
      </c>
    </row>
    <row r="72" spans="1:4" x14ac:dyDescent="0.15">
      <c r="A72" s="193"/>
      <c r="B72" s="199"/>
      <c r="C72" t="str">
        <f>'Ideen Funktion Kosten Diagramm'!G7</f>
        <v>__0__05</v>
      </c>
      <c r="D72">
        <f>'Ideen Funktion Kosten Diagramm'!H7</f>
        <v>0</v>
      </c>
    </row>
    <row r="73" spans="1:4" x14ac:dyDescent="0.15">
      <c r="A73" s="193"/>
      <c r="B73" s="199"/>
      <c r="C73" t="str">
        <f>'Ideen Funktion Kosten Diagramm'!G8</f>
        <v>____06</v>
      </c>
      <c r="D73">
        <f>'Ideen Funktion Kosten Diagramm'!H8</f>
        <v>0</v>
      </c>
    </row>
    <row r="74" spans="1:4" x14ac:dyDescent="0.15">
      <c r="A74" s="193"/>
      <c r="B74" s="199"/>
      <c r="C74" t="str">
        <f>'Ideen Funktion Kosten Diagramm'!G9</f>
        <v>____07</v>
      </c>
      <c r="D74">
        <f>'Ideen Funktion Kosten Diagramm'!H9</f>
        <v>0</v>
      </c>
    </row>
    <row r="75" spans="1:4" x14ac:dyDescent="0.15">
      <c r="A75" s="193"/>
      <c r="B75" s="199"/>
      <c r="C75" t="str">
        <f>'Ideen Funktion Kosten Diagramm'!G10</f>
        <v>____08</v>
      </c>
      <c r="D75">
        <f>'Ideen Funktion Kosten Diagramm'!H10</f>
        <v>0</v>
      </c>
    </row>
    <row r="76" spans="1:4" x14ac:dyDescent="0.15">
      <c r="A76" s="193"/>
      <c r="B76" s="199"/>
      <c r="C76" t="str">
        <f>'Ideen Funktion Kosten Diagramm'!G11</f>
        <v>____09</v>
      </c>
      <c r="D76">
        <f>'Ideen Funktion Kosten Diagramm'!H11</f>
        <v>0</v>
      </c>
    </row>
    <row r="77" spans="1:4" x14ac:dyDescent="0.15">
      <c r="A77" s="193"/>
      <c r="B77" s="199"/>
      <c r="C77" t="str">
        <f>'Ideen Funktion Kosten Diagramm'!G12</f>
        <v>____10</v>
      </c>
      <c r="D77">
        <f>'Ideen Funktion Kosten Diagramm'!H12</f>
        <v>0</v>
      </c>
    </row>
    <row r="78" spans="1:4" x14ac:dyDescent="0.15">
      <c r="A78" s="193"/>
      <c r="B78" s="199"/>
      <c r="C78" t="str">
        <f>'Ideen Funktion Kosten Diagramm'!G13</f>
        <v>____11</v>
      </c>
      <c r="D78">
        <f>'Ideen Funktion Kosten Diagramm'!H13</f>
        <v>0</v>
      </c>
    </row>
    <row r="79" spans="1:4" x14ac:dyDescent="0.15">
      <c r="A79" s="193"/>
      <c r="B79" s="199"/>
      <c r="C79" t="str">
        <f>'Ideen Funktion Kosten Diagramm'!G14</f>
        <v>____12</v>
      </c>
      <c r="D79">
        <f>'Ideen Funktion Kosten Diagramm'!H14</f>
        <v>0</v>
      </c>
    </row>
    <row r="80" spans="1:4" x14ac:dyDescent="0.15">
      <c r="A80" s="193"/>
      <c r="B80" s="199"/>
      <c r="C80" t="str">
        <f>'Ideen Funktion Kosten Diagramm'!G15</f>
        <v>____</v>
      </c>
      <c r="D80">
        <f>'Ideen Funktion Kosten Diagramm'!H15</f>
        <v>0</v>
      </c>
    </row>
    <row r="81" spans="1:5" x14ac:dyDescent="0.15">
      <c r="A81" s="193"/>
      <c r="B81" s="199"/>
      <c r="C81">
        <f>'Ideen Funktion Kosten Diagramm'!G16</f>
        <v>0</v>
      </c>
      <c r="D81">
        <f>'Ideen Funktion Kosten Diagramm'!H16</f>
        <v>0</v>
      </c>
    </row>
    <row r="82" spans="1:5" ht="15" thickBot="1" x14ac:dyDescent="0.2">
      <c r="A82" s="193"/>
      <c r="B82" s="195"/>
      <c r="C82" s="84">
        <f>'Ideen Funktion Kosten Diagramm'!G17</f>
        <v>0</v>
      </c>
      <c r="D82" s="84">
        <f>'Ideen Funktion Kosten Diagramm'!H17</f>
        <v>0</v>
      </c>
      <c r="E82" s="126"/>
    </row>
    <row r="83" spans="1:5" ht="14" customHeight="1" x14ac:dyDescent="0.15">
      <c r="A83" s="193"/>
      <c r="B83" s="198"/>
      <c r="C83" t="str">
        <f>'CECA Ideen'!G3</f>
        <v>20250430_1410_ACECA1_RA_01</v>
      </c>
      <c r="D83" t="str">
        <f>'CECA Ideen'!H3</f>
        <v>lorem ipsum</v>
      </c>
    </row>
    <row r="84" spans="1:5" x14ac:dyDescent="0.15">
      <c r="A84" s="193"/>
      <c r="B84" s="198"/>
      <c r="C84" t="str">
        <f>'CECA Ideen'!G4</f>
        <v>20250507_1630_ACECA2_CL_02</v>
      </c>
      <c r="D84" t="str">
        <f>'CECA Ideen'!H4</f>
        <v>lorem ipsum</v>
      </c>
    </row>
    <row r="85" spans="1:5" x14ac:dyDescent="0.15">
      <c r="A85" s="193"/>
      <c r="B85" s="198"/>
      <c r="C85" t="str">
        <f>'CECA Ideen'!G5</f>
        <v>20250507_1632_ACECA3_CA_03</v>
      </c>
      <c r="D85" t="str">
        <f>'CECA Ideen'!H5</f>
        <v>lorem ipsum</v>
      </c>
    </row>
    <row r="86" spans="1:5" x14ac:dyDescent="0.15">
      <c r="A86" s="193"/>
      <c r="B86" s="198"/>
      <c r="C86" t="str">
        <f>'CECA Ideen'!G6</f>
        <v>__0__04</v>
      </c>
      <c r="D86">
        <f>'CECA Ideen'!H6</f>
        <v>0</v>
      </c>
    </row>
    <row r="87" spans="1:5" x14ac:dyDescent="0.15">
      <c r="A87" s="193"/>
      <c r="B87" s="198"/>
      <c r="C87" t="str">
        <f>'CECA Ideen'!G7</f>
        <v>__0__05</v>
      </c>
      <c r="D87">
        <f>'CECA Ideen'!H7</f>
        <v>0</v>
      </c>
    </row>
    <row r="88" spans="1:5" x14ac:dyDescent="0.15">
      <c r="A88" s="193"/>
      <c r="B88" s="198"/>
      <c r="C88" t="str">
        <f>'CECA Ideen'!G8</f>
        <v>__0__06</v>
      </c>
      <c r="D88">
        <f>'CECA Ideen'!H8</f>
        <v>0</v>
      </c>
    </row>
    <row r="89" spans="1:5" x14ac:dyDescent="0.15">
      <c r="A89" s="193"/>
      <c r="B89" s="198"/>
      <c r="C89" t="str">
        <f>'CECA Ideen'!G9</f>
        <v>____07</v>
      </c>
      <c r="D89">
        <f>'CECA Ideen'!H9</f>
        <v>0</v>
      </c>
    </row>
    <row r="90" spans="1:5" x14ac:dyDescent="0.15">
      <c r="A90" s="193"/>
      <c r="B90" s="198"/>
      <c r="C90" t="str">
        <f>'CECA Ideen'!G10</f>
        <v>____08</v>
      </c>
      <c r="D90">
        <f>'CECA Ideen'!H10</f>
        <v>0</v>
      </c>
    </row>
    <row r="91" spans="1:5" x14ac:dyDescent="0.15">
      <c r="A91" s="193"/>
      <c r="B91" s="198"/>
      <c r="C91" t="str">
        <f>'CECA Ideen'!G11</f>
        <v>____09</v>
      </c>
      <c r="D91">
        <f>'CECA Ideen'!H11</f>
        <v>0</v>
      </c>
    </row>
    <row r="92" spans="1:5" x14ac:dyDescent="0.15">
      <c r="A92" s="193"/>
      <c r="B92" s="198"/>
      <c r="C92" t="str">
        <f>'CECA Ideen'!G12</f>
        <v>____10</v>
      </c>
      <c r="D92">
        <f>'CECA Ideen'!H12</f>
        <v>0</v>
      </c>
    </row>
    <row r="93" spans="1:5" x14ac:dyDescent="0.15">
      <c r="A93" s="193"/>
      <c r="B93" s="198"/>
      <c r="C93" t="str">
        <f>'CECA Ideen'!G13</f>
        <v>____11</v>
      </c>
      <c r="D93">
        <f>'CECA Ideen'!H13</f>
        <v>0</v>
      </c>
    </row>
    <row r="94" spans="1:5" x14ac:dyDescent="0.15">
      <c r="A94" s="193"/>
      <c r="B94" s="198"/>
      <c r="C94" t="str">
        <f>'CECA Ideen'!G14</f>
        <v>____12</v>
      </c>
      <c r="D94">
        <f>'CECA Ideen'!H14</f>
        <v>0</v>
      </c>
    </row>
    <row r="95" spans="1:5" x14ac:dyDescent="0.15">
      <c r="A95" s="193"/>
      <c r="B95" s="198"/>
      <c r="C95" t="str">
        <f>'CECA Ideen'!G15</f>
        <v>____</v>
      </c>
      <c r="D95">
        <f>'CECA Ideen'!H15</f>
        <v>0</v>
      </c>
    </row>
    <row r="96" spans="1:5" x14ac:dyDescent="0.15">
      <c r="A96" s="193"/>
      <c r="B96" s="198"/>
      <c r="C96">
        <f>'CECA Ideen'!G16</f>
        <v>0</v>
      </c>
      <c r="D96">
        <f>'CECA Ideen'!H16</f>
        <v>0</v>
      </c>
    </row>
    <row r="97" spans="1:5" ht="15" thickBot="1" x14ac:dyDescent="0.2">
      <c r="A97" s="193"/>
      <c r="B97" s="196"/>
      <c r="C97" s="84">
        <f>'CECA Ideen'!G17</f>
        <v>0</v>
      </c>
      <c r="D97" s="84">
        <f>'CECA Ideen'!H17</f>
        <v>0</v>
      </c>
      <c r="E97" s="126"/>
    </row>
    <row r="98" spans="1:5" ht="14" customHeight="1" x14ac:dyDescent="0.15">
      <c r="A98" s="193"/>
      <c r="B98" s="198"/>
      <c r="C98" t="str">
        <f>'Trimm Modell Ideen'!G3</f>
        <v>20250430_1410_ATR1_RA_01</v>
      </c>
      <c r="D98" t="str">
        <f>'Trimm Modell Ideen'!H3</f>
        <v>lorem ipsum</v>
      </c>
    </row>
    <row r="99" spans="1:5" x14ac:dyDescent="0.15">
      <c r="A99" s="193"/>
      <c r="B99" s="198"/>
      <c r="C99" t="str">
        <f>'Trimm Modell Ideen'!G4</f>
        <v>20250507_1630_ATR2_CL_02</v>
      </c>
      <c r="D99" t="str">
        <f>'Trimm Modell Ideen'!H4</f>
        <v>lorem ipsum</v>
      </c>
    </row>
    <row r="100" spans="1:5" x14ac:dyDescent="0.15">
      <c r="A100" s="193"/>
      <c r="B100" s="198"/>
      <c r="C100" t="str">
        <f>'Trimm Modell Ideen'!G5</f>
        <v>20250507_1632_ATR2_CA_03</v>
      </c>
      <c r="D100" t="str">
        <f>'Trimm Modell Ideen'!H5</f>
        <v>lorem ipsum</v>
      </c>
    </row>
    <row r="101" spans="1:5" x14ac:dyDescent="0.15">
      <c r="A101" s="193"/>
      <c r="B101" s="198"/>
      <c r="C101" t="str">
        <f>'Trimm Modell Ideen'!G6</f>
        <v>__0__04</v>
      </c>
      <c r="D101">
        <f>'Trimm Modell Ideen'!H6</f>
        <v>0</v>
      </c>
    </row>
    <row r="102" spans="1:5" x14ac:dyDescent="0.15">
      <c r="A102" s="193"/>
      <c r="B102" s="198"/>
      <c r="C102" t="str">
        <f>'Trimm Modell Ideen'!G7</f>
        <v>__0__05</v>
      </c>
      <c r="D102">
        <f>'Trimm Modell Ideen'!H7</f>
        <v>0</v>
      </c>
    </row>
    <row r="103" spans="1:5" x14ac:dyDescent="0.15">
      <c r="A103" s="193"/>
      <c r="B103" s="198"/>
      <c r="C103" t="str">
        <f>'Trimm Modell Ideen'!G8</f>
        <v>____06</v>
      </c>
      <c r="D103">
        <f>'Trimm Modell Ideen'!H8</f>
        <v>0</v>
      </c>
    </row>
    <row r="104" spans="1:5" x14ac:dyDescent="0.15">
      <c r="A104" s="193"/>
      <c r="B104" s="198"/>
      <c r="C104" t="str">
        <f>'Trimm Modell Ideen'!G9</f>
        <v>____07</v>
      </c>
      <c r="D104">
        <f>'Trimm Modell Ideen'!H9</f>
        <v>0</v>
      </c>
    </row>
    <row r="105" spans="1:5" x14ac:dyDescent="0.15">
      <c r="A105" s="193"/>
      <c r="B105" s="198"/>
      <c r="C105" t="str">
        <f>'Trimm Modell Ideen'!G10</f>
        <v>____08</v>
      </c>
      <c r="D105">
        <f>'Trimm Modell Ideen'!H10</f>
        <v>0</v>
      </c>
    </row>
    <row r="106" spans="1:5" x14ac:dyDescent="0.15">
      <c r="A106" s="193"/>
      <c r="B106" s="198"/>
      <c r="C106" t="str">
        <f>'Trimm Modell Ideen'!G11</f>
        <v>____09</v>
      </c>
      <c r="D106">
        <f>'Trimm Modell Ideen'!H11</f>
        <v>0</v>
      </c>
    </row>
    <row r="107" spans="1:5" x14ac:dyDescent="0.15">
      <c r="A107" s="193"/>
      <c r="B107" s="198"/>
      <c r="C107" t="str">
        <f>'Trimm Modell Ideen'!G12</f>
        <v>____10</v>
      </c>
      <c r="D107">
        <f>'Trimm Modell Ideen'!H12</f>
        <v>0</v>
      </c>
    </row>
    <row r="108" spans="1:5" x14ac:dyDescent="0.15">
      <c r="A108" s="193"/>
      <c r="B108" s="198"/>
      <c r="C108" t="str">
        <f>'Trimm Modell Ideen'!G13</f>
        <v>____11</v>
      </c>
      <c r="D108">
        <f>'Trimm Modell Ideen'!H13</f>
        <v>0</v>
      </c>
    </row>
    <row r="109" spans="1:5" x14ac:dyDescent="0.15">
      <c r="A109" s="193"/>
      <c r="B109" s="198"/>
      <c r="C109" t="str">
        <f>'Trimm Modell Ideen'!G14</f>
        <v>____12</v>
      </c>
      <c r="D109">
        <f>'Trimm Modell Ideen'!H14</f>
        <v>0</v>
      </c>
    </row>
    <row r="110" spans="1:5" x14ac:dyDescent="0.15">
      <c r="A110" s="193"/>
      <c r="B110" s="198"/>
      <c r="C110" t="str">
        <f>'Trimm Modell Ideen'!G15</f>
        <v>____</v>
      </c>
      <c r="D110">
        <f>'Trimm Modell Ideen'!H15</f>
        <v>0</v>
      </c>
    </row>
    <row r="111" spans="1:5" x14ac:dyDescent="0.15">
      <c r="A111" s="193"/>
      <c r="B111" s="198"/>
      <c r="C111">
        <f>'Trimm Modell Ideen'!G16</f>
        <v>0</v>
      </c>
      <c r="D111">
        <f>'Trimm Modell Ideen'!H16</f>
        <v>0</v>
      </c>
    </row>
    <row r="112" spans="1:5" x14ac:dyDescent="0.15">
      <c r="A112" s="193"/>
      <c r="B112" s="198"/>
      <c r="C112">
        <f>'Trimm Modell Ideen'!G17</f>
        <v>0</v>
      </c>
      <c r="D112">
        <f>'Trimm Modell Ideen'!H17</f>
        <v>0</v>
      </c>
    </row>
    <row r="113" spans="1:5" ht="15" thickBot="1" x14ac:dyDescent="0.2">
      <c r="A113" s="194"/>
      <c r="B113" s="196"/>
      <c r="C113" s="84">
        <f>'Trimm Modell Ideen'!G18</f>
        <v>0</v>
      </c>
      <c r="D113" s="84">
        <f>'Trimm Modell Ideen'!H18</f>
        <v>0</v>
      </c>
      <c r="E113" s="126"/>
    </row>
    <row r="114" spans="1:5" ht="14" customHeight="1" x14ac:dyDescent="0.15">
      <c r="A114" s="190"/>
      <c r="B114" s="189"/>
      <c r="C114" t="str">
        <f>'Ideen P9-Felder'!G4</f>
        <v>20250430_1410_AP9FD1_RA_01</v>
      </c>
      <c r="D114" t="str">
        <f>'Ideen P9-Felder'!H4</f>
        <v>lorem ipsum</v>
      </c>
    </row>
    <row r="115" spans="1:5" x14ac:dyDescent="0.15">
      <c r="A115" s="191"/>
      <c r="B115" s="189"/>
      <c r="C115" t="str">
        <f>'Ideen P9-Felder'!G5</f>
        <v>20250507_1630_AP9FD2_CL_02</v>
      </c>
      <c r="D115" t="str">
        <f>'Ideen P9-Felder'!H5</f>
        <v>lorem ipsum</v>
      </c>
    </row>
    <row r="116" spans="1:5" x14ac:dyDescent="0.15">
      <c r="A116" s="191"/>
      <c r="B116" s="189"/>
      <c r="C116" t="str">
        <f>'Ideen P9-Felder'!G6</f>
        <v>20250507_1632_AP9FD3_CA_03</v>
      </c>
      <c r="D116" t="str">
        <f>'Ideen P9-Felder'!H6</f>
        <v>lorem ipsum</v>
      </c>
    </row>
    <row r="117" spans="1:5" x14ac:dyDescent="0.15">
      <c r="A117" s="191"/>
      <c r="B117" s="189"/>
      <c r="C117" t="str">
        <f>'Ideen P9-Felder'!G7</f>
        <v>20250430__AP9FD4__04</v>
      </c>
      <c r="D117">
        <f>'Ideen P9-Felder'!H7</f>
        <v>0</v>
      </c>
    </row>
    <row r="118" spans="1:5" x14ac:dyDescent="0.15">
      <c r="A118" s="191"/>
      <c r="B118" s="189"/>
      <c r="C118" t="str">
        <f>'Ideen P9-Felder'!G8</f>
        <v>20250507__AP9FD5__05</v>
      </c>
      <c r="D118">
        <f>'Ideen P9-Felder'!H8</f>
        <v>0</v>
      </c>
    </row>
    <row r="119" spans="1:5" x14ac:dyDescent="0.15">
      <c r="A119" s="191"/>
      <c r="B119" s="189"/>
      <c r="C119" t="str">
        <f>'Ideen P9-Felder'!G9</f>
        <v>__AP9FD6__06</v>
      </c>
      <c r="D119">
        <f>'Ideen P9-Felder'!H9</f>
        <v>0</v>
      </c>
    </row>
    <row r="120" spans="1:5" x14ac:dyDescent="0.15">
      <c r="A120" s="191"/>
      <c r="B120" s="189"/>
      <c r="C120">
        <f>'Ideen P9-Felder'!G10</f>
        <v>0</v>
      </c>
      <c r="D120">
        <f>'Ideen P9-Felder'!H10</f>
        <v>0</v>
      </c>
    </row>
    <row r="121" spans="1:5" x14ac:dyDescent="0.15">
      <c r="A121" s="191"/>
      <c r="B121" s="189"/>
      <c r="C121">
        <f>'Ideen P9-Felder'!G11</f>
        <v>0</v>
      </c>
      <c r="D121">
        <f>'Ideen P9-Felder'!H11</f>
        <v>0</v>
      </c>
    </row>
    <row r="122" spans="1:5" x14ac:dyDescent="0.15">
      <c r="A122" s="191"/>
      <c r="B122" s="189"/>
      <c r="C122">
        <f>'Ideen P9-Felder'!G12</f>
        <v>0</v>
      </c>
      <c r="D122">
        <f>'Ideen P9-Felder'!H12</f>
        <v>0</v>
      </c>
    </row>
    <row r="123" spans="1:5" x14ac:dyDescent="0.15">
      <c r="A123" s="191"/>
      <c r="B123" s="189"/>
      <c r="C123">
        <f>'Ideen P9-Felder'!G13</f>
        <v>0</v>
      </c>
      <c r="D123">
        <f>'Ideen P9-Felder'!H13</f>
        <v>0</v>
      </c>
    </row>
    <row r="124" spans="1:5" x14ac:dyDescent="0.15">
      <c r="A124" s="191"/>
      <c r="B124" s="189"/>
      <c r="C124">
        <f>'Ideen P9-Felder'!G14</f>
        <v>0</v>
      </c>
      <c r="D124">
        <f>'Ideen P9-Felder'!H14</f>
        <v>0</v>
      </c>
    </row>
    <row r="125" spans="1:5" x14ac:dyDescent="0.15">
      <c r="A125" s="191"/>
      <c r="B125" s="189"/>
      <c r="C125">
        <f>'Ideen P9-Felder'!G15</f>
        <v>0</v>
      </c>
      <c r="D125">
        <f>'Ideen P9-Felder'!H15</f>
        <v>0</v>
      </c>
    </row>
    <row r="126" spans="1:5" x14ac:dyDescent="0.15">
      <c r="A126" s="191"/>
      <c r="B126" s="189"/>
      <c r="C126">
        <f>'Ideen P9-Felder'!G16</f>
        <v>0</v>
      </c>
      <c r="D126">
        <f>'Ideen P9-Felder'!H16</f>
        <v>0</v>
      </c>
    </row>
    <row r="127" spans="1:5" x14ac:dyDescent="0.15">
      <c r="A127" s="191"/>
      <c r="B127" s="189"/>
      <c r="C127">
        <f>'Ideen P9-Felder'!G17</f>
        <v>0</v>
      </c>
      <c r="D127">
        <f>'Ideen P9-Felder'!H17</f>
        <v>0</v>
      </c>
    </row>
    <row r="128" spans="1:5" x14ac:dyDescent="0.15">
      <c r="A128" s="191"/>
      <c r="B128" s="189"/>
      <c r="C128">
        <f>'Ideen P9-Felder'!G18</f>
        <v>0</v>
      </c>
      <c r="D128">
        <f>'Ideen P9-Felder'!H18</f>
        <v>0</v>
      </c>
    </row>
    <row r="129" spans="1:4" x14ac:dyDescent="0.15">
      <c r="A129" s="191"/>
      <c r="B129" s="189"/>
      <c r="C129">
        <f>'Ideen P9-Felder'!G19</f>
        <v>0</v>
      </c>
      <c r="D129">
        <f>'Ideen P9-Felder'!H19</f>
        <v>0</v>
      </c>
    </row>
    <row r="130" spans="1:4" x14ac:dyDescent="0.15">
      <c r="A130" s="191"/>
      <c r="B130" s="189"/>
      <c r="C130">
        <f>'Ideen P9-Felder'!G20</f>
        <v>0</v>
      </c>
      <c r="D130">
        <f>'Ideen P9-Felder'!H20</f>
        <v>0</v>
      </c>
    </row>
    <row r="131" spans="1:4" x14ac:dyDescent="0.15">
      <c r="A131" s="191"/>
      <c r="B131" s="189"/>
      <c r="C131">
        <f>'Ideen P9-Felder'!G21</f>
        <v>0</v>
      </c>
      <c r="D131">
        <f>'Ideen P9-Felder'!H21</f>
        <v>0</v>
      </c>
    </row>
    <row r="132" spans="1:4" x14ac:dyDescent="0.15">
      <c r="A132" s="191"/>
      <c r="B132" s="189"/>
      <c r="C132">
        <f>'Ideen P9-Felder'!G22</f>
        <v>0</v>
      </c>
      <c r="D132">
        <f>'Ideen P9-Felder'!H22</f>
        <v>0</v>
      </c>
    </row>
    <row r="133" spans="1:4" x14ac:dyDescent="0.15">
      <c r="A133" s="191"/>
      <c r="B133" s="189"/>
      <c r="C133">
        <f>'Ideen P9-Felder'!G23</f>
        <v>0</v>
      </c>
      <c r="D133">
        <f>'Ideen P9-Felder'!H23</f>
        <v>0</v>
      </c>
    </row>
    <row r="134" spans="1:4" x14ac:dyDescent="0.15">
      <c r="A134" s="191"/>
      <c r="B134" s="189"/>
      <c r="C134">
        <f>'Ideen P9-Felder'!G24</f>
        <v>0</v>
      </c>
      <c r="D134">
        <f>'Ideen P9-Felder'!H24</f>
        <v>0</v>
      </c>
    </row>
    <row r="135" spans="1:4" x14ac:dyDescent="0.15">
      <c r="A135" s="191"/>
      <c r="B135" s="189"/>
      <c r="C135">
        <f>'Ideen P9-Felder'!G25</f>
        <v>0</v>
      </c>
      <c r="D135">
        <f>'Ideen P9-Felder'!H25</f>
        <v>0</v>
      </c>
    </row>
    <row r="136" spans="1:4" x14ac:dyDescent="0.15">
      <c r="A136" s="191"/>
      <c r="B136" s="189"/>
      <c r="C136">
        <f>'Ideen P9-Felder'!G26</f>
        <v>0</v>
      </c>
      <c r="D136">
        <f>'Ideen P9-Felder'!H26</f>
        <v>0</v>
      </c>
    </row>
    <row r="137" spans="1:4" x14ac:dyDescent="0.15">
      <c r="A137" s="191"/>
      <c r="B137" s="189"/>
      <c r="C137">
        <f>'Ideen P9-Felder'!G27</f>
        <v>0</v>
      </c>
      <c r="D137">
        <f>'Ideen P9-Felder'!H27</f>
        <v>0</v>
      </c>
    </row>
    <row r="138" spans="1:4" x14ac:dyDescent="0.15">
      <c r="A138" s="191"/>
      <c r="B138" s="189"/>
      <c r="C138">
        <f>'Ideen P9-Felder'!G28</f>
        <v>0</v>
      </c>
      <c r="D138">
        <f>'Ideen P9-Felder'!H28</f>
        <v>0</v>
      </c>
    </row>
    <row r="139" spans="1:4" x14ac:dyDescent="0.15">
      <c r="A139" s="191"/>
      <c r="B139" s="189"/>
      <c r="C139">
        <f>'Ideen P9-Felder'!G29</f>
        <v>0</v>
      </c>
      <c r="D139">
        <f>'Ideen P9-Felder'!H29</f>
        <v>0</v>
      </c>
    </row>
    <row r="140" spans="1:4" x14ac:dyDescent="0.15">
      <c r="A140" s="191"/>
      <c r="B140" s="189"/>
      <c r="C140">
        <f>'Ideen P9-Felder'!G30</f>
        <v>0</v>
      </c>
      <c r="D140">
        <f>'Ideen P9-Felder'!H30</f>
        <v>0</v>
      </c>
    </row>
    <row r="141" spans="1:4" x14ac:dyDescent="0.15">
      <c r="A141" s="191"/>
      <c r="B141" s="189"/>
      <c r="C141">
        <f>'Ideen P9-Felder'!G31</f>
        <v>0</v>
      </c>
      <c r="D141">
        <f>'Ideen P9-Felder'!H31</f>
        <v>0</v>
      </c>
    </row>
    <row r="142" spans="1:4" x14ac:dyDescent="0.15">
      <c r="A142" s="191"/>
      <c r="B142" s="189"/>
      <c r="C142">
        <f>'Ideen P9-Felder'!G32</f>
        <v>0</v>
      </c>
      <c r="D142">
        <f>'Ideen P9-Felder'!H32</f>
        <v>0</v>
      </c>
    </row>
    <row r="143" spans="1:4" x14ac:dyDescent="0.15">
      <c r="A143" s="191"/>
      <c r="B143" s="189"/>
      <c r="C143">
        <f>'Ideen P9-Felder'!G33</f>
        <v>0</v>
      </c>
      <c r="D143">
        <f>'Ideen P9-Felder'!H33</f>
        <v>0</v>
      </c>
    </row>
    <row r="144" spans="1:4" x14ac:dyDescent="0.15">
      <c r="A144" s="191"/>
      <c r="B144" s="189"/>
      <c r="C144">
        <f>'Ideen P9-Felder'!G34</f>
        <v>0</v>
      </c>
      <c r="D144">
        <f>'Ideen P9-Felder'!H34</f>
        <v>0</v>
      </c>
    </row>
    <row r="145" spans="1:4" x14ac:dyDescent="0.15">
      <c r="A145" s="191"/>
      <c r="B145" s="189"/>
      <c r="C145">
        <f>'Ideen P9-Felder'!G35</f>
        <v>0</v>
      </c>
      <c r="D145">
        <f>'Ideen P9-Felder'!H35</f>
        <v>0</v>
      </c>
    </row>
    <row r="146" spans="1:4" x14ac:dyDescent="0.15">
      <c r="A146" s="191"/>
      <c r="B146" s="189"/>
      <c r="C146">
        <f>'Ideen P9-Felder'!G36</f>
        <v>0</v>
      </c>
      <c r="D146">
        <f>'Ideen P9-Felder'!H36</f>
        <v>0</v>
      </c>
    </row>
    <row r="147" spans="1:4" x14ac:dyDescent="0.15">
      <c r="A147" s="191"/>
      <c r="B147" s="189"/>
      <c r="C147">
        <f>'Ideen P9-Felder'!G37</f>
        <v>0</v>
      </c>
      <c r="D147">
        <f>'Ideen P9-Felder'!H37</f>
        <v>0</v>
      </c>
    </row>
    <row r="148" spans="1:4" x14ac:dyDescent="0.15">
      <c r="A148" s="191"/>
      <c r="B148" s="189"/>
      <c r="C148">
        <f>'Ideen P9-Felder'!G38</f>
        <v>0</v>
      </c>
      <c r="D148">
        <f>'Ideen P9-Felder'!H38</f>
        <v>0</v>
      </c>
    </row>
    <row r="149" spans="1:4" x14ac:dyDescent="0.15">
      <c r="A149" s="191"/>
      <c r="B149" s="189"/>
      <c r="C149">
        <f>'Ideen P9-Felder'!G39</f>
        <v>0</v>
      </c>
      <c r="D149">
        <f>'Ideen P9-Felder'!H39</f>
        <v>0</v>
      </c>
    </row>
    <row r="150" spans="1:4" x14ac:dyDescent="0.15">
      <c r="A150" s="191"/>
      <c r="B150" s="189"/>
      <c r="C150">
        <f>'Ideen P9-Felder'!G40</f>
        <v>0</v>
      </c>
      <c r="D150">
        <f>'Ideen P9-Felder'!H40</f>
        <v>0</v>
      </c>
    </row>
    <row r="151" spans="1:4" x14ac:dyDescent="0.15">
      <c r="A151" s="191"/>
      <c r="B151" s="189"/>
      <c r="C151">
        <f>'Ideen P9-Felder'!G41</f>
        <v>0</v>
      </c>
      <c r="D151">
        <f>'Ideen P9-Felder'!H41</f>
        <v>0</v>
      </c>
    </row>
    <row r="152" spans="1:4" x14ac:dyDescent="0.15">
      <c r="A152" s="191"/>
      <c r="B152" s="189"/>
      <c r="C152">
        <f>'Ideen P9-Felder'!G42</f>
        <v>0</v>
      </c>
      <c r="D152">
        <f>'Ideen P9-Felder'!H42</f>
        <v>0</v>
      </c>
    </row>
    <row r="153" spans="1:4" x14ac:dyDescent="0.15">
      <c r="A153" s="191"/>
      <c r="B153" s="189"/>
      <c r="C153">
        <f>'Ideen P9-Felder'!G43</f>
        <v>0</v>
      </c>
      <c r="D153">
        <f>'Ideen P9-Felder'!H43</f>
        <v>0</v>
      </c>
    </row>
    <row r="154" spans="1:4" x14ac:dyDescent="0.15">
      <c r="A154" s="191"/>
      <c r="B154" s="189"/>
      <c r="C154">
        <f>'Ideen P9-Felder'!G44</f>
        <v>0</v>
      </c>
      <c r="D154">
        <f>'Ideen P9-Felder'!H44</f>
        <v>0</v>
      </c>
    </row>
    <row r="155" spans="1:4" x14ac:dyDescent="0.15">
      <c r="A155" s="191"/>
      <c r="B155" s="189"/>
      <c r="C155">
        <f>'Ideen P9-Felder'!G45</f>
        <v>0</v>
      </c>
      <c r="D155">
        <f>'Ideen P9-Felder'!H45</f>
        <v>0</v>
      </c>
    </row>
    <row r="156" spans="1:4" x14ac:dyDescent="0.15">
      <c r="A156" s="191"/>
      <c r="B156" s="189"/>
      <c r="C156">
        <f>'Ideen P9-Felder'!G46</f>
        <v>0</v>
      </c>
      <c r="D156">
        <f>'Ideen P9-Felder'!H46</f>
        <v>0</v>
      </c>
    </row>
    <row r="157" spans="1:4" x14ac:dyDescent="0.15">
      <c r="A157" s="191"/>
      <c r="B157" s="189"/>
      <c r="C157">
        <f>'Ideen P9-Felder'!G47</f>
        <v>0</v>
      </c>
      <c r="D157">
        <f>'Ideen P9-Felder'!H47</f>
        <v>0</v>
      </c>
    </row>
    <row r="158" spans="1:4" x14ac:dyDescent="0.15">
      <c r="A158" s="191"/>
      <c r="B158" s="189"/>
      <c r="C158" t="e">
        <f>'Ideen P9-Felder'!#REF!</f>
        <v>#REF!</v>
      </c>
      <c r="D158" t="e">
        <f>'Ideen P9-Felder'!#REF!</f>
        <v>#REF!</v>
      </c>
    </row>
    <row r="159" spans="1:4" x14ac:dyDescent="0.15">
      <c r="A159" s="191"/>
      <c r="B159" s="189"/>
      <c r="C159">
        <f>'Ideen P9-Felder'!G48</f>
        <v>0</v>
      </c>
      <c r="D159">
        <f>'Ideen P9-Felder'!H48</f>
        <v>0</v>
      </c>
    </row>
    <row r="160" spans="1:4" x14ac:dyDescent="0.15">
      <c r="A160" s="191"/>
      <c r="B160" s="189"/>
      <c r="C160">
        <f>'Ideen P9-Felder'!G49</f>
        <v>0</v>
      </c>
      <c r="D160">
        <f>'Ideen P9-Felder'!H49</f>
        <v>0</v>
      </c>
    </row>
    <row r="161" spans="1:4" x14ac:dyDescent="0.15">
      <c r="A161" s="191"/>
      <c r="B161" s="189"/>
      <c r="C161">
        <f>'Ideen P9-Felder'!G50</f>
        <v>0</v>
      </c>
      <c r="D161">
        <f>'Ideen P9-Felder'!H50</f>
        <v>0</v>
      </c>
    </row>
    <row r="162" spans="1:4" x14ac:dyDescent="0.15">
      <c r="A162" s="191"/>
      <c r="B162" s="189"/>
      <c r="C162">
        <f>'Ideen P9-Felder'!G51</f>
        <v>0</v>
      </c>
      <c r="D162">
        <f>'Ideen P9-Felder'!H51</f>
        <v>0</v>
      </c>
    </row>
    <row r="163" spans="1:4" x14ac:dyDescent="0.15">
      <c r="A163" s="191"/>
      <c r="B163" s="189"/>
      <c r="C163">
        <f>'Ideen P9-Felder'!G52</f>
        <v>0</v>
      </c>
      <c r="D163">
        <f>'Ideen P9-Felder'!H52</f>
        <v>0</v>
      </c>
    </row>
    <row r="164" spans="1:4" x14ac:dyDescent="0.15">
      <c r="A164" s="191"/>
      <c r="B164" s="189"/>
      <c r="C164">
        <f>'Ideen P9-Felder'!G53</f>
        <v>0</v>
      </c>
      <c r="D164">
        <f>'Ideen P9-Felder'!H53</f>
        <v>0</v>
      </c>
    </row>
    <row r="165" spans="1:4" x14ac:dyDescent="0.15">
      <c r="A165" s="191"/>
      <c r="B165" s="189"/>
      <c r="C165">
        <f>'Ideen P9-Felder'!G54</f>
        <v>0</v>
      </c>
      <c r="D165">
        <f>'Ideen P9-Felder'!H54</f>
        <v>0</v>
      </c>
    </row>
    <row r="166" spans="1:4" x14ac:dyDescent="0.15">
      <c r="A166" s="191"/>
      <c r="B166" s="189"/>
      <c r="C166">
        <f>'Ideen P9-Felder'!G55</f>
        <v>0</v>
      </c>
      <c r="D166">
        <f>'Ideen P9-Felder'!H55</f>
        <v>0</v>
      </c>
    </row>
    <row r="167" spans="1:4" x14ac:dyDescent="0.15">
      <c r="A167" s="191"/>
      <c r="B167" s="189"/>
      <c r="C167">
        <f>'Ideen P9-Felder'!G56</f>
        <v>0</v>
      </c>
      <c r="D167">
        <f>'Ideen P9-Felder'!H56</f>
        <v>0</v>
      </c>
    </row>
    <row r="168" spans="1:4" x14ac:dyDescent="0.15">
      <c r="A168" s="191"/>
      <c r="B168" s="189"/>
      <c r="C168">
        <f>'Ideen P9-Felder'!G57</f>
        <v>0</v>
      </c>
      <c r="D168">
        <f>'Ideen P9-Felder'!H57</f>
        <v>0</v>
      </c>
    </row>
    <row r="169" spans="1:4" x14ac:dyDescent="0.15">
      <c r="A169" s="191"/>
      <c r="B169" s="189"/>
      <c r="C169">
        <f>'Ideen P9-Felder'!G58</f>
        <v>0</v>
      </c>
      <c r="D169">
        <f>'Ideen P9-Felder'!H58</f>
        <v>0</v>
      </c>
    </row>
    <row r="170" spans="1:4" x14ac:dyDescent="0.15">
      <c r="A170" s="191"/>
      <c r="B170" s="189"/>
      <c r="C170">
        <f>'Ideen P9-Felder'!G59</f>
        <v>0</v>
      </c>
      <c r="D170">
        <f>'Ideen P9-Felder'!H59</f>
        <v>0</v>
      </c>
    </row>
    <row r="171" spans="1:4" x14ac:dyDescent="0.15">
      <c r="A171" s="191"/>
      <c r="B171" s="189"/>
      <c r="C171">
        <f>'Ideen P9-Felder'!G60</f>
        <v>0</v>
      </c>
      <c r="D171">
        <f>'Ideen P9-Felder'!H60</f>
        <v>0</v>
      </c>
    </row>
    <row r="172" spans="1:4" x14ac:dyDescent="0.15">
      <c r="A172" s="191"/>
      <c r="B172" s="189"/>
      <c r="C172">
        <f>'Ideen P9-Felder'!G61</f>
        <v>0</v>
      </c>
      <c r="D172">
        <f>'Ideen P9-Felder'!H61</f>
        <v>0</v>
      </c>
    </row>
    <row r="173" spans="1:4" x14ac:dyDescent="0.15">
      <c r="A173" s="191"/>
      <c r="B173" s="189"/>
      <c r="C173">
        <f>'Ideen P9-Felder'!G62</f>
        <v>0</v>
      </c>
      <c r="D173">
        <f>'Ideen P9-Felder'!H62</f>
        <v>0</v>
      </c>
    </row>
    <row r="174" spans="1:4" x14ac:dyDescent="0.15">
      <c r="A174" s="191"/>
      <c r="B174" s="189"/>
      <c r="C174">
        <f>'Ideen P9-Felder'!G63</f>
        <v>0</v>
      </c>
      <c r="D174">
        <f>'Ideen P9-Felder'!H63</f>
        <v>0</v>
      </c>
    </row>
    <row r="175" spans="1:4" ht="15" thickBot="1" x14ac:dyDescent="0.2">
      <c r="A175" s="191"/>
      <c r="B175" s="197"/>
      <c r="C175" s="84">
        <f>'Ideen P9-Felder'!G64</f>
        <v>0</v>
      </c>
      <c r="D175" s="84">
        <f>'Ideen P9-Felder'!H64</f>
        <v>0</v>
      </c>
    </row>
    <row r="176" spans="1:4" ht="14" customHeight="1" x14ac:dyDescent="0.15">
      <c r="A176" s="191"/>
      <c r="B176" s="129"/>
      <c r="C176" t="str">
        <f>'Effektdatenbanken Ideen'!L3</f>
        <v>20250430_1410_AED1_RA_01</v>
      </c>
      <c r="D176" t="str">
        <f>'Effektdatenbanken Ideen'!H3</f>
        <v>Luftbarrieren</v>
      </c>
    </row>
    <row r="177" spans="1:5" x14ac:dyDescent="0.15">
      <c r="A177" s="191"/>
      <c r="B177" s="129"/>
      <c r="C177" t="str">
        <f>'Effektdatenbanken Ideen'!L4</f>
        <v>20250507_1630_AED1_CL_02</v>
      </c>
      <c r="D177" t="str">
        <f>'Effektdatenbanken Ideen'!H4</f>
        <v>Lotuseffekt</v>
      </c>
    </row>
    <row r="178" spans="1:5" x14ac:dyDescent="0.15">
      <c r="A178" s="191"/>
      <c r="B178" s="129"/>
      <c r="C178" t="str">
        <f>'Effektdatenbanken Ideen'!L5</f>
        <v>20250507_1632__CA_03</v>
      </c>
      <c r="D178">
        <f>'Effektdatenbanken Ideen'!H5</f>
        <v>0</v>
      </c>
    </row>
    <row r="179" spans="1:5" x14ac:dyDescent="0.15">
      <c r="A179" s="191"/>
      <c r="B179" s="129"/>
      <c r="C179" t="str">
        <f>'Effektdatenbanken Ideen'!L6</f>
        <v>__AED2__04</v>
      </c>
      <c r="D179">
        <f>'Effektdatenbanken Ideen'!H6</f>
        <v>0</v>
      </c>
    </row>
    <row r="180" spans="1:5" x14ac:dyDescent="0.15">
      <c r="A180" s="191"/>
      <c r="B180" s="129"/>
      <c r="C180" t="str">
        <f>'Effektdatenbanken Ideen'!L7</f>
        <v>__AED3__05</v>
      </c>
      <c r="D180">
        <f>'Effektdatenbanken Ideen'!H7</f>
        <v>0</v>
      </c>
    </row>
    <row r="181" spans="1:5" x14ac:dyDescent="0.15">
      <c r="A181" s="191"/>
      <c r="B181" s="129"/>
      <c r="C181" t="str">
        <f>'Effektdatenbanken Ideen'!L8</f>
        <v>__usw__06</v>
      </c>
      <c r="D181">
        <f>'Effektdatenbanken Ideen'!H8</f>
        <v>0</v>
      </c>
    </row>
    <row r="182" spans="1:5" x14ac:dyDescent="0.15">
      <c r="A182" s="191"/>
      <c r="B182" s="129"/>
      <c r="C182" t="str">
        <f>'Effektdatenbanken Ideen'!L9</f>
        <v>____</v>
      </c>
      <c r="D182">
        <f>'Effektdatenbanken Ideen'!H9</f>
        <v>0</v>
      </c>
    </row>
    <row r="183" spans="1:5" x14ac:dyDescent="0.15">
      <c r="A183" s="191"/>
      <c r="B183" s="129"/>
      <c r="C183" t="str">
        <f>'Effektdatenbanken Ideen'!L10</f>
        <v>____</v>
      </c>
      <c r="D183">
        <f>'Effektdatenbanken Ideen'!H10</f>
        <v>0</v>
      </c>
    </row>
    <row r="184" spans="1:5" x14ac:dyDescent="0.15">
      <c r="A184" s="191"/>
      <c r="B184" s="129"/>
      <c r="C184" t="str">
        <f>'Effektdatenbanken Ideen'!L11</f>
        <v>____</v>
      </c>
      <c r="D184">
        <f>'Effektdatenbanken Ideen'!H11</f>
        <v>0</v>
      </c>
    </row>
    <row r="185" spans="1:5" x14ac:dyDescent="0.15">
      <c r="A185" s="191"/>
      <c r="B185" s="129"/>
      <c r="C185" t="str">
        <f>'Effektdatenbanken Ideen'!L12</f>
        <v>____</v>
      </c>
      <c r="D185">
        <f>'Effektdatenbanken Ideen'!H12</f>
        <v>0</v>
      </c>
    </row>
    <row r="186" spans="1:5" x14ac:dyDescent="0.15">
      <c r="A186" s="191"/>
      <c r="B186" s="129"/>
      <c r="C186" t="str">
        <f>'Effektdatenbanken Ideen'!L13</f>
        <v>____</v>
      </c>
      <c r="D186">
        <f>'Effektdatenbanken Ideen'!H13</f>
        <v>0</v>
      </c>
    </row>
    <row r="187" spans="1:5" x14ac:dyDescent="0.15">
      <c r="A187" s="191"/>
      <c r="B187" s="129"/>
      <c r="C187" t="str">
        <f>'Effektdatenbanken Ideen'!L14</f>
        <v>____</v>
      </c>
      <c r="D187">
        <f>'Effektdatenbanken Ideen'!H14</f>
        <v>0</v>
      </c>
    </row>
    <row r="188" spans="1:5" x14ac:dyDescent="0.15">
      <c r="A188" s="191"/>
      <c r="B188" s="129"/>
      <c r="C188">
        <f>'Effektdatenbanken Ideen'!L15</f>
        <v>0</v>
      </c>
      <c r="D188">
        <f>'Effektdatenbanken Ideen'!H15</f>
        <v>0</v>
      </c>
    </row>
    <row r="189" spans="1:5" x14ac:dyDescent="0.15">
      <c r="A189" s="191"/>
      <c r="B189" s="129"/>
      <c r="C189">
        <f>'Effektdatenbanken Ideen'!L16</f>
        <v>0</v>
      </c>
      <c r="D189">
        <f>'Effektdatenbanken Ideen'!H16</f>
        <v>0</v>
      </c>
    </row>
    <row r="190" spans="1:5" x14ac:dyDescent="0.15">
      <c r="A190" s="191"/>
      <c r="B190" s="129"/>
      <c r="C190">
        <f>'Effektdatenbanken Ideen'!L17</f>
        <v>0</v>
      </c>
      <c r="D190">
        <f>'Effektdatenbanken Ideen'!H17</f>
        <v>0</v>
      </c>
    </row>
    <row r="191" spans="1:5" ht="15" thickBot="1" x14ac:dyDescent="0.2">
      <c r="A191" s="191"/>
      <c r="B191" s="119"/>
      <c r="C191" s="84">
        <f>'Effektdatenbanken Ideen'!L18</f>
        <v>0</v>
      </c>
      <c r="D191" s="84">
        <f>'Effektdatenbanken Ideen'!H18</f>
        <v>0</v>
      </c>
      <c r="E191" s="126"/>
    </row>
    <row r="192" spans="1:5" ht="21" customHeight="1" x14ac:dyDescent="0.15">
      <c r="A192" s="191"/>
      <c r="B192" s="129"/>
      <c r="C192" t="str">
        <f>'Ideen TW'!I3</f>
        <v>20250507_1630_ATW01_CL_IP1_02</v>
      </c>
      <c r="D192" t="str">
        <f>'Ideen TW'!J3</f>
        <v>lorem ipsum</v>
      </c>
    </row>
    <row r="193" spans="1:5" x14ac:dyDescent="0.15">
      <c r="A193" s="191"/>
      <c r="B193" s="129"/>
      <c r="C193" t="str">
        <f>'Ideen TW'!I4</f>
        <v>20250507_1632_ATW02_CA_IP35_03</v>
      </c>
      <c r="D193" t="str">
        <f>'Ideen TW'!J4</f>
        <v>lorem ipsum</v>
      </c>
    </row>
    <row r="194" spans="1:5" x14ac:dyDescent="0.15">
      <c r="A194" s="191"/>
      <c r="B194" s="129"/>
      <c r="C194" t="str">
        <f>'Ideen TW'!I5</f>
        <v>__ATW03__IP14_04</v>
      </c>
      <c r="D194" t="str">
        <f>'Ideen TW'!J5</f>
        <v>lorem ipsum</v>
      </c>
    </row>
    <row r="195" spans="1:5" x14ac:dyDescent="0.15">
      <c r="A195" s="191"/>
      <c r="B195" s="129"/>
      <c r="C195" t="str">
        <f>'Ideen TW'!I6</f>
        <v>__ATW04__IP7_05</v>
      </c>
      <c r="D195" t="str">
        <f>'Ideen TW'!J6</f>
        <v>lorem ipsum</v>
      </c>
    </row>
    <row r="196" spans="1:5" x14ac:dyDescent="0.15">
      <c r="A196" s="191"/>
      <c r="B196" s="129"/>
      <c r="C196" t="str">
        <f>'Ideen TW'!I7</f>
        <v>__ATW05__IPetc_06</v>
      </c>
      <c r="D196" t="str">
        <f>'Ideen TW'!J7</f>
        <v>lorem ipsum</v>
      </c>
    </row>
    <row r="197" spans="1:5" x14ac:dyDescent="0.15">
      <c r="A197" s="191"/>
      <c r="B197" s="129"/>
      <c r="C197" t="str">
        <f>'Ideen TW'!I8</f>
        <v>__ATW06__IP_07</v>
      </c>
      <c r="D197" t="str">
        <f>'Ideen TW'!J8</f>
        <v>lorem ipsum</v>
      </c>
    </row>
    <row r="198" spans="1:5" x14ac:dyDescent="0.15">
      <c r="A198" s="191"/>
      <c r="B198" s="129"/>
      <c r="C198" t="str">
        <f>'Ideen TW'!I9</f>
        <v>__ATW07__IP_08</v>
      </c>
      <c r="D198" t="str">
        <f>'Ideen TW'!J9</f>
        <v>lorem ipsum</v>
      </c>
    </row>
    <row r="199" spans="1:5" x14ac:dyDescent="0.15">
      <c r="A199" s="191"/>
      <c r="B199" s="129"/>
      <c r="C199" t="str">
        <f>'Ideen TW'!I10</f>
        <v>____IP_09</v>
      </c>
      <c r="D199" t="str">
        <f>'Ideen TW'!J10</f>
        <v>lorem ipsum</v>
      </c>
    </row>
    <row r="200" spans="1:5" x14ac:dyDescent="0.15">
      <c r="A200" s="191"/>
      <c r="B200" s="129"/>
      <c r="C200" t="str">
        <f>'Ideen TW'!I11</f>
        <v>____IP_10</v>
      </c>
      <c r="D200" t="str">
        <f>'Ideen TW'!J11</f>
        <v>lorem ipsum</v>
      </c>
    </row>
    <row r="201" spans="1:5" x14ac:dyDescent="0.15">
      <c r="A201" s="191"/>
      <c r="B201" s="129"/>
      <c r="C201" t="str">
        <f>'Ideen TW'!I12</f>
        <v>____IP_11</v>
      </c>
      <c r="D201" t="str">
        <f>'Ideen TW'!J12</f>
        <v>lorem ipsum</v>
      </c>
    </row>
    <row r="202" spans="1:5" x14ac:dyDescent="0.15">
      <c r="A202" s="191"/>
      <c r="B202" s="129"/>
      <c r="C202" t="str">
        <f>'Ideen TW'!I13</f>
        <v>____IP_12</v>
      </c>
      <c r="D202">
        <f>'Ideen TW'!J13</f>
        <v>0</v>
      </c>
    </row>
    <row r="203" spans="1:5" x14ac:dyDescent="0.15">
      <c r="A203" s="191"/>
      <c r="B203" s="129"/>
      <c r="C203" t="str">
        <f>'Ideen TW'!I14</f>
        <v>____IP_</v>
      </c>
      <c r="D203">
        <f>'Ideen TW'!J14</f>
        <v>0</v>
      </c>
    </row>
    <row r="204" spans="1:5" x14ac:dyDescent="0.15">
      <c r="A204" s="191"/>
      <c r="B204" s="129"/>
      <c r="C204">
        <f>'Ideen TW'!I15</f>
        <v>0</v>
      </c>
      <c r="D204">
        <f>'Ideen TW'!J15</f>
        <v>0</v>
      </c>
    </row>
    <row r="205" spans="1:5" x14ac:dyDescent="0.15">
      <c r="A205" s="191"/>
      <c r="B205" s="129"/>
      <c r="C205">
        <f>'Ideen TW'!I16</f>
        <v>0</v>
      </c>
      <c r="D205">
        <f>'Ideen TW'!J16</f>
        <v>0</v>
      </c>
    </row>
    <row r="206" spans="1:5" ht="15" thickBot="1" x14ac:dyDescent="0.2">
      <c r="A206" s="191"/>
      <c r="B206" s="119"/>
      <c r="C206" s="84">
        <f>'Ideen TW'!I17</f>
        <v>0</v>
      </c>
      <c r="D206" s="84">
        <f>'Ideen TW'!J17</f>
        <v>0</v>
      </c>
      <c r="E206" s="126"/>
    </row>
    <row r="207" spans="1:5" ht="14" customHeight="1" x14ac:dyDescent="0.15">
      <c r="A207" s="191"/>
      <c r="B207" s="128"/>
      <c r="C207" t="str">
        <f>'PW Separation Ideen'!M3</f>
        <v>20250430_1410_APW01_RA_IP1_01</v>
      </c>
      <c r="D207" t="str">
        <f>'PW Separation Ideen'!N3</f>
        <v>lorem ipsum</v>
      </c>
    </row>
    <row r="208" spans="1:5" x14ac:dyDescent="0.15">
      <c r="A208" s="191"/>
      <c r="B208" s="128"/>
      <c r="C208" t="str">
        <f>'PW Separation Ideen'!M4</f>
        <v>20250507_1630__CL_IP5_02</v>
      </c>
      <c r="D208" t="str">
        <f>'PW Separation Ideen'!N4</f>
        <v>lorem ipsum</v>
      </c>
    </row>
    <row r="209" spans="1:4" x14ac:dyDescent="0.15">
      <c r="A209" s="191"/>
      <c r="B209" s="128"/>
      <c r="C209" t="str">
        <f>'PW Separation Ideen'!M5</f>
        <v>20250507_1632__CA_IP36_03</v>
      </c>
      <c r="D209" t="str">
        <f>'PW Separation Ideen'!N5</f>
        <v>lorem ipsum</v>
      </c>
    </row>
    <row r="210" spans="1:4" x14ac:dyDescent="0.15">
      <c r="A210" s="191"/>
      <c r="B210" s="128"/>
      <c r="C210" t="str">
        <f>'PW Separation Ideen'!M6</f>
        <v>____IP_04</v>
      </c>
      <c r="D210" t="str">
        <f>'PW Separation Ideen'!N6</f>
        <v>lorem ipsum</v>
      </c>
    </row>
    <row r="211" spans="1:4" x14ac:dyDescent="0.15">
      <c r="A211" s="191"/>
      <c r="B211" s="128"/>
      <c r="C211" t="str">
        <f>'PW Separation Ideen'!M7</f>
        <v>____IP_05</v>
      </c>
      <c r="D211" t="str">
        <f>'PW Separation Ideen'!N7</f>
        <v>lorem ipsum</v>
      </c>
    </row>
    <row r="212" spans="1:4" x14ac:dyDescent="0.15">
      <c r="A212" s="191"/>
      <c r="B212" s="128"/>
      <c r="C212" t="str">
        <f>'PW Separation Ideen'!M8</f>
        <v>____IP_06</v>
      </c>
      <c r="D212" t="str">
        <f>'PW Separation Ideen'!N8</f>
        <v>lorem ipsum</v>
      </c>
    </row>
    <row r="213" spans="1:4" x14ac:dyDescent="0.15">
      <c r="A213" s="191"/>
      <c r="B213" s="128"/>
      <c r="C213" t="str">
        <f>'PW Separation Ideen'!M9</f>
        <v>____IP_07</v>
      </c>
      <c r="D213" t="str">
        <f>'PW Separation Ideen'!N9</f>
        <v>lorem ipsum</v>
      </c>
    </row>
    <row r="214" spans="1:4" x14ac:dyDescent="0.15">
      <c r="A214" s="191"/>
      <c r="B214" s="128"/>
      <c r="C214" t="str">
        <f>'PW Separation Ideen'!M10</f>
        <v>____IP_08</v>
      </c>
      <c r="D214" t="str">
        <f>'PW Separation Ideen'!N10</f>
        <v>lorem ipsum</v>
      </c>
    </row>
    <row r="215" spans="1:4" x14ac:dyDescent="0.15">
      <c r="A215" s="191"/>
      <c r="B215" s="128"/>
      <c r="C215" t="str">
        <f>'PW Separation Ideen'!M11</f>
        <v>____IP_09</v>
      </c>
      <c r="D215" t="str">
        <f>'PW Separation Ideen'!N11</f>
        <v>lorem ipsum</v>
      </c>
    </row>
    <row r="216" spans="1:4" x14ac:dyDescent="0.15">
      <c r="A216" s="191"/>
      <c r="B216" s="128"/>
      <c r="C216" t="str">
        <f>'PW Separation Ideen'!M12</f>
        <v>____IP_10</v>
      </c>
      <c r="D216" t="str">
        <f>'PW Separation Ideen'!N12</f>
        <v>lorem ipsum</v>
      </c>
    </row>
    <row r="217" spans="1:4" x14ac:dyDescent="0.15">
      <c r="A217" s="191"/>
      <c r="B217" s="128"/>
      <c r="C217" t="str">
        <f>'PW Separation Ideen'!M13</f>
        <v>____IP_11</v>
      </c>
      <c r="D217" t="str">
        <f>'PW Separation Ideen'!N13</f>
        <v>lorem ipsum</v>
      </c>
    </row>
    <row r="218" spans="1:4" x14ac:dyDescent="0.15">
      <c r="A218" s="191"/>
      <c r="B218" s="128"/>
      <c r="C218" t="str">
        <f>'PW Separation Ideen'!M14</f>
        <v>____IP_12</v>
      </c>
      <c r="D218" t="str">
        <f>'PW Separation Ideen'!N14</f>
        <v>lorem ipsum</v>
      </c>
    </row>
    <row r="219" spans="1:4" x14ac:dyDescent="0.15">
      <c r="A219" s="191"/>
      <c r="B219" s="128"/>
      <c r="C219" t="str">
        <f>'PW Separation Ideen'!M15</f>
        <v>____IP_13</v>
      </c>
      <c r="D219" t="str">
        <f>'PW Separation Ideen'!N15</f>
        <v>lorem ipsum</v>
      </c>
    </row>
    <row r="220" spans="1:4" x14ac:dyDescent="0.15">
      <c r="A220" s="191"/>
      <c r="B220" s="128"/>
      <c r="C220" t="str">
        <f>'PW Separation Ideen'!M16</f>
        <v>____IP_14</v>
      </c>
      <c r="D220" t="str">
        <f>'PW Separation Ideen'!N16</f>
        <v>lorem ipsum</v>
      </c>
    </row>
    <row r="221" spans="1:4" x14ac:dyDescent="0.15">
      <c r="A221" s="191"/>
      <c r="B221" s="128"/>
      <c r="C221" t="str">
        <f>'PW Separation Ideen'!M17</f>
        <v>____IP_15</v>
      </c>
      <c r="D221" t="str">
        <f>'PW Separation Ideen'!N17</f>
        <v>lorem ipsum</v>
      </c>
    </row>
    <row r="222" spans="1:4" x14ac:dyDescent="0.15">
      <c r="A222" s="191"/>
      <c r="B222" s="128"/>
      <c r="C222" t="str">
        <f>'PW Separation Ideen'!M18</f>
        <v>____IP_16</v>
      </c>
      <c r="D222" t="str">
        <f>'PW Separation Ideen'!N18</f>
        <v>lorem ipsum</v>
      </c>
    </row>
    <row r="223" spans="1:4" x14ac:dyDescent="0.15">
      <c r="A223" s="191"/>
      <c r="B223" s="128"/>
      <c r="C223" t="str">
        <f>'PW Separation Ideen'!M19</f>
        <v>____IP_17</v>
      </c>
      <c r="D223" t="str">
        <f>'PW Separation Ideen'!N19</f>
        <v>lorem ipsum</v>
      </c>
    </row>
    <row r="224" spans="1:4" x14ac:dyDescent="0.15">
      <c r="A224" s="191"/>
      <c r="B224" s="128"/>
      <c r="C224" t="str">
        <f>'PW Separation Ideen'!M20</f>
        <v>____IP_18</v>
      </c>
      <c r="D224" t="str">
        <f>'PW Separation Ideen'!N20</f>
        <v>lorem ipsum</v>
      </c>
    </row>
    <row r="225" spans="1:5" x14ac:dyDescent="0.15">
      <c r="A225" s="191"/>
      <c r="B225" s="128"/>
      <c r="C225" t="str">
        <f>'PW Separation Ideen'!M21</f>
        <v>____IP_19</v>
      </c>
      <c r="D225" t="str">
        <f>'PW Separation Ideen'!N21</f>
        <v>lorem ipsum</v>
      </c>
    </row>
    <row r="226" spans="1:5" x14ac:dyDescent="0.15">
      <c r="A226" s="191"/>
      <c r="B226" s="128"/>
      <c r="C226" t="str">
        <f>'PW Separation Ideen'!M22</f>
        <v>____IP_20</v>
      </c>
      <c r="D226" t="str">
        <f>'PW Separation Ideen'!N22</f>
        <v>lorem ipsum</v>
      </c>
    </row>
    <row r="227" spans="1:5" x14ac:dyDescent="0.15">
      <c r="A227" s="191"/>
      <c r="B227" s="128"/>
      <c r="C227" t="str">
        <f>'PW Separation Ideen'!M23</f>
        <v>____IP_21</v>
      </c>
      <c r="D227" t="str">
        <f>'PW Separation Ideen'!N23</f>
        <v>lorem ipsum</v>
      </c>
    </row>
    <row r="228" spans="1:5" x14ac:dyDescent="0.15">
      <c r="A228" s="191"/>
      <c r="B228" s="128"/>
      <c r="C228" t="str">
        <f>'PW Separation Ideen'!M24</f>
        <v>____IP_22</v>
      </c>
      <c r="D228" t="str">
        <f>'PW Separation Ideen'!N24</f>
        <v>lorem ipsum</v>
      </c>
    </row>
    <row r="229" spans="1:5" ht="15" thickBot="1" x14ac:dyDescent="0.2">
      <c r="A229" s="191"/>
      <c r="B229" s="128"/>
      <c r="C229" s="84">
        <f>'PW Separation Ideen'!M25</f>
        <v>0</v>
      </c>
      <c r="D229" s="84">
        <f>'PW Separation Ideen'!N25</f>
        <v>33</v>
      </c>
      <c r="E229" s="126"/>
    </row>
    <row r="230" spans="1:5" x14ac:dyDescent="0.15">
      <c r="A230" s="191"/>
      <c r="B230" s="128"/>
      <c r="C230">
        <f>'PW Separation Ideen'!M26</f>
        <v>0</v>
      </c>
      <c r="D230">
        <f>'PW Separation Ideen'!N26</f>
        <v>12</v>
      </c>
    </row>
  </sheetData>
  <pageMargins left="0.7" right="0.7" top="0.78740157499999996" bottom="0.78740157499999996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7BD44A-0A51-E44D-9179-D7AE3858C8B4}">
  <sheetPr>
    <tabColor rgb="FF12CDD4"/>
  </sheetPr>
  <dimension ref="A1:B16"/>
  <sheetViews>
    <sheetView zoomScale="120" zoomScaleNormal="120" workbookViewId="0">
      <selection activeCell="B19" sqref="B19"/>
    </sheetView>
  </sheetViews>
  <sheetFormatPr baseColWidth="10" defaultRowHeight="15" x14ac:dyDescent="0.2"/>
  <cols>
    <col min="1" max="1" width="10.1640625" style="42" customWidth="1"/>
    <col min="2" max="2" width="130.33203125" style="42" customWidth="1"/>
    <col min="3" max="3" width="65.5" style="42" customWidth="1"/>
    <col min="4" max="16384" width="10.83203125" style="42"/>
  </cols>
  <sheetData>
    <row r="1" spans="1:2" ht="31" customHeight="1" x14ac:dyDescent="0.2">
      <c r="A1" s="43"/>
      <c r="B1" s="43" t="s">
        <v>44</v>
      </c>
    </row>
    <row r="2" spans="1:2" ht="75" customHeight="1" x14ac:dyDescent="0.2">
      <c r="A2" s="44" t="s">
        <v>49</v>
      </c>
      <c r="B2" s="92" t="s">
        <v>46</v>
      </c>
    </row>
    <row r="4" spans="1:2" ht="21" x14ac:dyDescent="0.2">
      <c r="B4" s="43" t="s">
        <v>48</v>
      </c>
    </row>
    <row r="5" spans="1:2" x14ac:dyDescent="0.2">
      <c r="A5" s="42" t="s">
        <v>120</v>
      </c>
      <c r="B5" s="42" t="s">
        <v>47</v>
      </c>
    </row>
    <row r="6" spans="1:2" x14ac:dyDescent="0.2">
      <c r="A6" s="42" t="s">
        <v>121</v>
      </c>
      <c r="B6" s="42" t="s">
        <v>53</v>
      </c>
    </row>
    <row r="7" spans="1:2" x14ac:dyDescent="0.2">
      <c r="A7" s="42" t="s">
        <v>123</v>
      </c>
      <c r="B7" s="42" t="s">
        <v>54</v>
      </c>
    </row>
    <row r="16" spans="1:2" x14ac:dyDescent="0.2">
      <c r="B16" s="42" t="s">
        <v>45</v>
      </c>
    </row>
  </sheetData>
  <hyperlinks>
    <hyperlink ref="B2" location="Übersicht!A1" display="Wie kann der Toaster verbessert werden " xr:uid="{F5773473-3136-A546-8D3F-863BC06259EF}"/>
  </hyperlinks>
  <pageMargins left="0.7" right="0.7" top="0.78740157499999996" bottom="0.78740157499999996" header="0.3" footer="0.3"/>
  <pageSetup paperSize="9" scale="70" orientation="landscape" horizontalDpi="0" verticalDpi="0"/>
  <headerFooter alignWithMargins="0">
    <oddFooter>&amp;L&amp;K262626&amp;G</oddFooter>
  </headerFooter>
  <drawing r:id="rId1"/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7EFD02-93DF-1D4F-9536-6464FC777326}">
  <sheetPr>
    <tabColor rgb="FF12CDD4"/>
  </sheetPr>
  <dimension ref="A1:I165"/>
  <sheetViews>
    <sheetView zoomScaleNormal="100" workbookViewId="0">
      <selection activeCell="G22" sqref="G22"/>
    </sheetView>
  </sheetViews>
  <sheetFormatPr baseColWidth="10" defaultRowHeight="15" x14ac:dyDescent="0.2"/>
  <cols>
    <col min="1" max="1" width="33.6640625" style="42" customWidth="1"/>
    <col min="2" max="5" width="10.83203125" style="42"/>
    <col min="6" max="6" width="25.83203125" style="42" customWidth="1"/>
    <col min="7" max="7" width="65.83203125" style="42" customWidth="1"/>
    <col min="8" max="16384" width="10.83203125" style="42"/>
  </cols>
  <sheetData>
    <row r="1" spans="1:9" ht="36" customHeight="1" x14ac:dyDescent="0.2">
      <c r="A1" s="242"/>
      <c r="B1" s="242"/>
      <c r="C1" s="242"/>
      <c r="D1" s="242"/>
      <c r="E1" s="242"/>
      <c r="F1" s="242"/>
      <c r="G1" s="243"/>
      <c r="H1" s="42" t="s">
        <v>64</v>
      </c>
    </row>
    <row r="2" spans="1:9" ht="44" x14ac:dyDescent="0.2">
      <c r="A2" s="45" t="s">
        <v>84</v>
      </c>
      <c r="B2" s="45" t="s">
        <v>66</v>
      </c>
      <c r="C2" s="45" t="s">
        <v>65</v>
      </c>
      <c r="D2" s="45" t="s">
        <v>71</v>
      </c>
      <c r="E2" s="45" t="s">
        <v>50</v>
      </c>
      <c r="F2" s="45" t="s">
        <v>68</v>
      </c>
      <c r="G2" s="45" t="s">
        <v>51</v>
      </c>
    </row>
    <row r="3" spans="1:9" ht="33" customHeight="1" x14ac:dyDescent="0.2">
      <c r="A3" s="42" t="s">
        <v>120</v>
      </c>
      <c r="B3" s="46">
        <v>20250430</v>
      </c>
      <c r="C3" s="46" t="s">
        <v>69</v>
      </c>
      <c r="D3" s="46">
        <v>1410</v>
      </c>
      <c r="E3" s="47" t="s">
        <v>70</v>
      </c>
      <c r="F3" s="42" t="str">
        <f t="shared" ref="F3:F15" si="0">CONCATENATE($B$3,$H$1,D3,$H$1,$A3,$H$1,C3,$H$1,E3)</f>
        <v>20250430_1410_AB1_RA_01</v>
      </c>
      <c r="G3" s="46" t="s">
        <v>52</v>
      </c>
      <c r="H3" s="46"/>
      <c r="I3" s="46"/>
    </row>
    <row r="4" spans="1:9" ht="16" x14ac:dyDescent="0.2">
      <c r="A4" s="42" t="s">
        <v>121</v>
      </c>
      <c r="B4" s="46">
        <v>20250507</v>
      </c>
      <c r="C4" s="46" t="s">
        <v>72</v>
      </c>
      <c r="D4" s="46">
        <v>1630</v>
      </c>
      <c r="E4" s="47" t="s">
        <v>73</v>
      </c>
      <c r="F4" s="42" t="str">
        <f t="shared" si="0"/>
        <v>20250430_1630_AB2_CL_02</v>
      </c>
      <c r="G4" s="46" t="s">
        <v>87</v>
      </c>
      <c r="H4" s="46"/>
      <c r="I4" s="46"/>
    </row>
    <row r="5" spans="1:9" ht="16" x14ac:dyDescent="0.2">
      <c r="B5" s="46">
        <v>20250507</v>
      </c>
      <c r="C5" s="46" t="s">
        <v>85</v>
      </c>
      <c r="D5" s="46">
        <v>1632</v>
      </c>
      <c r="E5" s="47" t="s">
        <v>74</v>
      </c>
      <c r="F5" s="42" t="str">
        <f t="shared" si="0"/>
        <v>20250430_1632__CA_03</v>
      </c>
      <c r="G5" s="46" t="s">
        <v>86</v>
      </c>
      <c r="H5" s="46"/>
      <c r="I5" s="46"/>
    </row>
    <row r="6" spans="1:9" ht="16" x14ac:dyDescent="0.2">
      <c r="B6" s="46"/>
      <c r="C6" s="46"/>
      <c r="D6" s="46"/>
      <c r="E6" s="47" t="s">
        <v>75</v>
      </c>
      <c r="F6" s="42" t="str">
        <f t="shared" si="0"/>
        <v>20250430____04</v>
      </c>
      <c r="G6" s="46"/>
      <c r="H6" s="46"/>
      <c r="I6" s="46"/>
    </row>
    <row r="7" spans="1:9" ht="16" x14ac:dyDescent="0.2">
      <c r="B7" s="46"/>
      <c r="C7" s="46"/>
      <c r="D7" s="46"/>
      <c r="E7" s="47" t="s">
        <v>76</v>
      </c>
      <c r="F7" s="42" t="str">
        <f t="shared" si="0"/>
        <v>20250430____05</v>
      </c>
      <c r="G7" s="46"/>
      <c r="H7" s="46"/>
      <c r="I7" s="46"/>
    </row>
    <row r="8" spans="1:9" ht="16" x14ac:dyDescent="0.2">
      <c r="B8" s="46"/>
      <c r="C8" s="46"/>
      <c r="D8" s="46"/>
      <c r="E8" s="47" t="s">
        <v>77</v>
      </c>
      <c r="F8" s="42" t="str">
        <f t="shared" si="0"/>
        <v>20250430____06</v>
      </c>
      <c r="G8" s="46"/>
      <c r="H8" s="46"/>
      <c r="I8" s="46"/>
    </row>
    <row r="9" spans="1:9" ht="16" x14ac:dyDescent="0.2">
      <c r="B9" s="46"/>
      <c r="C9" s="46"/>
      <c r="D9" s="46"/>
      <c r="E9" s="47" t="s">
        <v>78</v>
      </c>
      <c r="F9" s="42" t="str">
        <f t="shared" si="0"/>
        <v>20250430____07</v>
      </c>
      <c r="G9" s="46"/>
      <c r="H9" s="46"/>
      <c r="I9" s="46"/>
    </row>
    <row r="10" spans="1:9" ht="16" x14ac:dyDescent="0.2">
      <c r="B10" s="46"/>
      <c r="C10" s="46"/>
      <c r="D10" s="46"/>
      <c r="E10" s="47" t="s">
        <v>79</v>
      </c>
      <c r="F10" s="42" t="str">
        <f t="shared" si="0"/>
        <v>20250430____08</v>
      </c>
      <c r="G10" s="46"/>
      <c r="H10" s="46"/>
      <c r="I10" s="46"/>
    </row>
    <row r="11" spans="1:9" ht="16" x14ac:dyDescent="0.2">
      <c r="B11" s="46"/>
      <c r="C11" s="46"/>
      <c r="D11" s="46"/>
      <c r="E11" s="47" t="s">
        <v>80</v>
      </c>
      <c r="F11" s="42" t="str">
        <f t="shared" si="0"/>
        <v>20250430____09</v>
      </c>
      <c r="G11" s="46"/>
      <c r="H11" s="46"/>
      <c r="I11" s="46"/>
    </row>
    <row r="12" spans="1:9" ht="16" x14ac:dyDescent="0.2">
      <c r="B12" s="46"/>
      <c r="C12" s="46"/>
      <c r="D12" s="46"/>
      <c r="E12" s="47" t="s">
        <v>81</v>
      </c>
      <c r="F12" s="42" t="str">
        <f t="shared" si="0"/>
        <v>20250430____10</v>
      </c>
      <c r="G12" s="46"/>
      <c r="H12" s="46"/>
      <c r="I12" s="46"/>
    </row>
    <row r="13" spans="1:9" ht="16" x14ac:dyDescent="0.2">
      <c r="B13" s="46"/>
      <c r="C13" s="46"/>
      <c r="D13" s="46"/>
      <c r="E13" s="47" t="s">
        <v>82</v>
      </c>
      <c r="F13" s="42" t="str">
        <f t="shared" si="0"/>
        <v>20250430____11</v>
      </c>
      <c r="G13" s="46"/>
      <c r="H13" s="46"/>
      <c r="I13" s="46"/>
    </row>
    <row r="14" spans="1:9" ht="16" x14ac:dyDescent="0.2">
      <c r="B14" s="46"/>
      <c r="C14" s="46"/>
      <c r="D14" s="46"/>
      <c r="E14" s="47" t="s">
        <v>83</v>
      </c>
      <c r="F14" s="42" t="str">
        <f t="shared" si="0"/>
        <v>20250430____12</v>
      </c>
      <c r="G14" s="46"/>
      <c r="H14" s="46"/>
      <c r="I14" s="46"/>
    </row>
    <row r="15" spans="1:9" x14ac:dyDescent="0.2">
      <c r="B15" s="46"/>
      <c r="C15" s="46"/>
      <c r="D15" s="46"/>
      <c r="E15" s="46"/>
      <c r="F15" s="42" t="str">
        <f t="shared" si="0"/>
        <v>20250430____</v>
      </c>
      <c r="G15" s="46"/>
      <c r="H15" s="46"/>
      <c r="I15" s="46"/>
    </row>
    <row r="16" spans="1:9" x14ac:dyDescent="0.2">
      <c r="B16" s="46"/>
      <c r="C16" s="46"/>
      <c r="D16" s="46"/>
      <c r="E16" s="46"/>
      <c r="F16" s="46"/>
      <c r="G16" s="46"/>
      <c r="H16" s="46"/>
      <c r="I16" s="46"/>
    </row>
    <row r="17" spans="2:9" x14ac:dyDescent="0.2">
      <c r="B17" s="46"/>
      <c r="C17" s="46"/>
      <c r="D17" s="46"/>
      <c r="E17" s="46"/>
      <c r="F17" s="46"/>
      <c r="G17" s="46"/>
      <c r="H17" s="46"/>
      <c r="I17" s="46"/>
    </row>
    <row r="18" spans="2:9" x14ac:dyDescent="0.2">
      <c r="B18" s="46"/>
      <c r="C18" s="46"/>
      <c r="D18" s="46"/>
      <c r="E18" s="46"/>
      <c r="F18" s="46"/>
      <c r="G18" s="46"/>
      <c r="H18" s="46"/>
      <c r="I18" s="46"/>
    </row>
    <row r="19" spans="2:9" x14ac:dyDescent="0.2">
      <c r="B19" s="46"/>
      <c r="C19" s="46"/>
      <c r="D19" s="46"/>
      <c r="E19" s="46"/>
      <c r="F19" s="46"/>
      <c r="G19" s="46"/>
      <c r="H19" s="46"/>
      <c r="I19" s="46"/>
    </row>
    <row r="20" spans="2:9" x14ac:dyDescent="0.2">
      <c r="B20" s="46"/>
      <c r="C20" s="46"/>
      <c r="D20" s="46"/>
      <c r="E20" s="46"/>
      <c r="F20" s="46"/>
      <c r="G20" s="46"/>
      <c r="H20" s="46"/>
      <c r="I20" s="46"/>
    </row>
    <row r="21" spans="2:9" x14ac:dyDescent="0.2">
      <c r="B21" s="46"/>
      <c r="C21" s="46"/>
      <c r="D21" s="46"/>
      <c r="E21" s="46"/>
      <c r="F21" s="46"/>
      <c r="G21" s="46"/>
      <c r="H21" s="46"/>
      <c r="I21" s="46"/>
    </row>
    <row r="22" spans="2:9" x14ac:dyDescent="0.2">
      <c r="B22" s="46"/>
      <c r="C22" s="46"/>
      <c r="D22" s="46"/>
      <c r="E22" s="46"/>
      <c r="F22" s="46"/>
      <c r="G22" s="46"/>
      <c r="H22" s="46"/>
      <c r="I22" s="46"/>
    </row>
    <row r="23" spans="2:9" x14ac:dyDescent="0.2">
      <c r="B23" s="46"/>
      <c r="C23" s="46"/>
      <c r="D23" s="46"/>
      <c r="E23" s="46"/>
      <c r="F23" s="46"/>
      <c r="G23" s="46"/>
      <c r="H23" s="46"/>
      <c r="I23" s="46"/>
    </row>
    <row r="24" spans="2:9" x14ac:dyDescent="0.2">
      <c r="B24" s="46"/>
      <c r="C24" s="46"/>
      <c r="D24" s="46"/>
      <c r="E24" s="46"/>
      <c r="F24" s="46"/>
      <c r="G24" s="46"/>
      <c r="H24" s="46"/>
      <c r="I24" s="46"/>
    </row>
    <row r="25" spans="2:9" x14ac:dyDescent="0.2">
      <c r="B25" s="46"/>
      <c r="C25" s="46"/>
      <c r="D25" s="46"/>
      <c r="E25" s="46"/>
      <c r="F25" s="46"/>
      <c r="G25" s="46"/>
      <c r="H25" s="46"/>
      <c r="I25" s="46"/>
    </row>
    <row r="26" spans="2:9" x14ac:dyDescent="0.2">
      <c r="B26" s="46"/>
      <c r="C26" s="46"/>
      <c r="D26" s="46"/>
      <c r="E26" s="46"/>
      <c r="F26" s="46"/>
      <c r="G26" s="46"/>
      <c r="H26" s="46"/>
      <c r="I26" s="46"/>
    </row>
    <row r="27" spans="2:9" x14ac:dyDescent="0.2">
      <c r="B27" s="46"/>
      <c r="C27" s="46"/>
      <c r="D27" s="46"/>
      <c r="E27" s="46"/>
      <c r="F27" s="46"/>
      <c r="G27" s="46"/>
      <c r="H27" s="46"/>
      <c r="I27" s="46"/>
    </row>
    <row r="28" spans="2:9" x14ac:dyDescent="0.2">
      <c r="B28" s="46"/>
      <c r="C28" s="46"/>
      <c r="D28" s="46"/>
      <c r="E28" s="46"/>
      <c r="F28" s="46"/>
      <c r="G28" s="46"/>
      <c r="H28" s="46"/>
      <c r="I28" s="46"/>
    </row>
    <row r="29" spans="2:9" x14ac:dyDescent="0.2">
      <c r="B29" s="46"/>
      <c r="C29" s="46"/>
      <c r="D29" s="46"/>
      <c r="E29" s="46"/>
      <c r="F29" s="46"/>
      <c r="G29" s="46"/>
      <c r="H29" s="46"/>
      <c r="I29" s="46"/>
    </row>
    <row r="30" spans="2:9" x14ac:dyDescent="0.2">
      <c r="B30" s="46"/>
      <c r="C30" s="46"/>
      <c r="D30" s="46"/>
      <c r="E30" s="46"/>
      <c r="F30" s="46"/>
      <c r="G30" s="46"/>
      <c r="H30" s="46"/>
      <c r="I30" s="46"/>
    </row>
    <row r="31" spans="2:9" x14ac:dyDescent="0.2">
      <c r="B31" s="46"/>
      <c r="C31" s="46"/>
      <c r="D31" s="46"/>
      <c r="E31" s="46"/>
      <c r="F31" s="46"/>
      <c r="G31" s="46"/>
      <c r="H31" s="46"/>
      <c r="I31" s="46"/>
    </row>
    <row r="32" spans="2:9" x14ac:dyDescent="0.2">
      <c r="B32" s="46"/>
      <c r="C32" s="46"/>
      <c r="D32" s="46"/>
      <c r="E32" s="46"/>
      <c r="F32" s="46"/>
      <c r="G32" s="46"/>
      <c r="H32" s="46"/>
      <c r="I32" s="46"/>
    </row>
    <row r="33" spans="2:9" x14ac:dyDescent="0.2">
      <c r="B33" s="46"/>
      <c r="C33" s="46"/>
      <c r="D33" s="46"/>
      <c r="E33" s="46"/>
      <c r="F33" s="46"/>
      <c r="G33" s="46"/>
      <c r="H33" s="46"/>
      <c r="I33" s="46"/>
    </row>
    <row r="34" spans="2:9" x14ac:dyDescent="0.2">
      <c r="B34" s="46"/>
      <c r="C34" s="46"/>
      <c r="D34" s="46"/>
      <c r="E34" s="46"/>
      <c r="F34" s="46"/>
      <c r="G34" s="46"/>
      <c r="H34" s="46"/>
      <c r="I34" s="46"/>
    </row>
    <row r="35" spans="2:9" x14ac:dyDescent="0.2">
      <c r="B35" s="46"/>
      <c r="C35" s="46"/>
      <c r="D35" s="46"/>
      <c r="E35" s="46"/>
      <c r="F35" s="46"/>
      <c r="G35" s="46"/>
      <c r="H35" s="46"/>
      <c r="I35" s="46"/>
    </row>
    <row r="36" spans="2:9" x14ac:dyDescent="0.2">
      <c r="B36" s="46"/>
      <c r="C36" s="46"/>
      <c r="D36" s="46"/>
      <c r="E36" s="46"/>
      <c r="F36" s="46"/>
      <c r="G36" s="46"/>
      <c r="H36" s="46"/>
      <c r="I36" s="46"/>
    </row>
    <row r="37" spans="2:9" x14ac:dyDescent="0.2">
      <c r="B37" s="46"/>
      <c r="C37" s="46"/>
      <c r="D37" s="46"/>
      <c r="E37" s="46"/>
      <c r="F37" s="46"/>
      <c r="G37" s="46"/>
      <c r="H37" s="46"/>
      <c r="I37" s="46"/>
    </row>
    <row r="38" spans="2:9" x14ac:dyDescent="0.2">
      <c r="B38" s="46"/>
      <c r="C38" s="46"/>
      <c r="D38" s="46"/>
      <c r="E38" s="46"/>
      <c r="F38" s="46"/>
      <c r="G38" s="46"/>
      <c r="H38" s="46"/>
      <c r="I38" s="46"/>
    </row>
    <row r="39" spans="2:9" x14ac:dyDescent="0.2">
      <c r="B39" s="46"/>
      <c r="C39" s="46"/>
      <c r="D39" s="46"/>
      <c r="E39" s="46"/>
      <c r="F39" s="46"/>
      <c r="G39" s="46"/>
      <c r="H39" s="46"/>
      <c r="I39" s="46"/>
    </row>
    <row r="40" spans="2:9" x14ac:dyDescent="0.2">
      <c r="B40" s="46"/>
      <c r="C40" s="46"/>
      <c r="D40" s="46"/>
      <c r="E40" s="46"/>
      <c r="F40" s="46"/>
      <c r="G40" s="46"/>
      <c r="H40" s="46"/>
      <c r="I40" s="46"/>
    </row>
    <row r="41" spans="2:9" x14ac:dyDescent="0.2">
      <c r="B41" s="46"/>
      <c r="C41" s="46"/>
      <c r="D41" s="46"/>
      <c r="E41" s="46"/>
      <c r="F41" s="46"/>
      <c r="G41" s="46"/>
      <c r="H41" s="46"/>
      <c r="I41" s="46"/>
    </row>
    <row r="42" spans="2:9" x14ac:dyDescent="0.2">
      <c r="B42" s="46"/>
      <c r="C42" s="46"/>
      <c r="D42" s="46"/>
      <c r="E42" s="46"/>
      <c r="F42" s="46"/>
      <c r="G42" s="46"/>
      <c r="H42" s="46"/>
      <c r="I42" s="46"/>
    </row>
    <row r="43" spans="2:9" x14ac:dyDescent="0.2">
      <c r="B43" s="46"/>
      <c r="C43" s="46"/>
      <c r="D43" s="46"/>
      <c r="E43" s="46"/>
      <c r="F43" s="46"/>
      <c r="G43" s="46"/>
      <c r="H43" s="46"/>
      <c r="I43" s="46"/>
    </row>
    <row r="44" spans="2:9" x14ac:dyDescent="0.2">
      <c r="B44" s="46"/>
      <c r="C44" s="46"/>
      <c r="D44" s="46"/>
      <c r="E44" s="46"/>
      <c r="F44" s="46"/>
      <c r="G44" s="46"/>
      <c r="H44" s="46"/>
      <c r="I44" s="46"/>
    </row>
    <row r="45" spans="2:9" x14ac:dyDescent="0.2">
      <c r="B45" s="46"/>
      <c r="C45" s="46"/>
      <c r="D45" s="46"/>
      <c r="E45" s="46"/>
      <c r="F45" s="46"/>
      <c r="G45" s="46"/>
      <c r="H45" s="46"/>
      <c r="I45" s="46"/>
    </row>
    <row r="46" spans="2:9" x14ac:dyDescent="0.2">
      <c r="B46" s="46"/>
      <c r="C46" s="46"/>
      <c r="D46" s="46"/>
      <c r="E46" s="46"/>
      <c r="F46" s="46"/>
      <c r="G46" s="46"/>
      <c r="H46" s="46"/>
      <c r="I46" s="46"/>
    </row>
    <row r="47" spans="2:9" x14ac:dyDescent="0.2">
      <c r="B47" s="46"/>
      <c r="C47" s="46"/>
      <c r="D47" s="46"/>
      <c r="E47" s="46"/>
      <c r="F47" s="46"/>
      <c r="G47" s="46"/>
      <c r="H47" s="46"/>
      <c r="I47" s="46"/>
    </row>
    <row r="48" spans="2:9" x14ac:dyDescent="0.2">
      <c r="B48" s="46"/>
      <c r="C48" s="46"/>
      <c r="D48" s="46"/>
      <c r="E48" s="46"/>
      <c r="F48" s="46"/>
      <c r="G48" s="46"/>
      <c r="H48" s="46"/>
      <c r="I48" s="46"/>
    </row>
    <row r="49" spans="2:9" x14ac:dyDescent="0.2">
      <c r="B49" s="46"/>
      <c r="C49" s="46"/>
      <c r="D49" s="46"/>
      <c r="E49" s="46"/>
      <c r="F49" s="46"/>
      <c r="G49" s="46"/>
      <c r="H49" s="46"/>
      <c r="I49" s="46"/>
    </row>
    <row r="50" spans="2:9" x14ac:dyDescent="0.2">
      <c r="B50" s="46"/>
      <c r="C50" s="46"/>
      <c r="D50" s="46"/>
      <c r="E50" s="46"/>
      <c r="F50" s="46"/>
      <c r="G50" s="46"/>
      <c r="H50" s="46"/>
      <c r="I50" s="46"/>
    </row>
    <row r="51" spans="2:9" x14ac:dyDescent="0.2">
      <c r="B51" s="46"/>
      <c r="C51" s="46"/>
      <c r="D51" s="46"/>
      <c r="E51" s="46"/>
      <c r="F51" s="46"/>
      <c r="G51" s="46"/>
      <c r="H51" s="46"/>
      <c r="I51" s="46"/>
    </row>
    <row r="52" spans="2:9" x14ac:dyDescent="0.2">
      <c r="B52" s="46"/>
      <c r="C52" s="46"/>
      <c r="D52" s="46"/>
      <c r="E52" s="46"/>
      <c r="F52" s="46"/>
      <c r="G52" s="46"/>
      <c r="H52" s="46"/>
      <c r="I52" s="46"/>
    </row>
    <row r="53" spans="2:9" x14ac:dyDescent="0.2">
      <c r="B53" s="46"/>
      <c r="C53" s="46"/>
      <c r="D53" s="46"/>
      <c r="E53" s="46"/>
      <c r="F53" s="46"/>
      <c r="G53" s="46"/>
      <c r="H53" s="46"/>
      <c r="I53" s="46"/>
    </row>
    <row r="54" spans="2:9" x14ac:dyDescent="0.2">
      <c r="B54" s="46"/>
      <c r="C54" s="46"/>
      <c r="D54" s="46"/>
      <c r="E54" s="46"/>
      <c r="F54" s="46"/>
      <c r="G54" s="46"/>
      <c r="H54" s="46"/>
      <c r="I54" s="46"/>
    </row>
    <row r="55" spans="2:9" x14ac:dyDescent="0.2">
      <c r="B55" s="46"/>
      <c r="C55" s="46"/>
      <c r="D55" s="46"/>
      <c r="E55" s="46"/>
      <c r="F55" s="46"/>
      <c r="G55" s="46"/>
      <c r="H55" s="46"/>
      <c r="I55" s="46"/>
    </row>
    <row r="56" spans="2:9" x14ac:dyDescent="0.2">
      <c r="B56" s="46"/>
      <c r="C56" s="46"/>
      <c r="D56" s="46"/>
      <c r="E56" s="46"/>
      <c r="F56" s="46"/>
      <c r="G56" s="46"/>
      <c r="H56" s="46"/>
      <c r="I56" s="46"/>
    </row>
    <row r="57" spans="2:9" x14ac:dyDescent="0.2">
      <c r="B57" s="46"/>
      <c r="C57" s="46"/>
      <c r="D57" s="46"/>
      <c r="E57" s="46"/>
      <c r="F57" s="46"/>
      <c r="G57" s="46"/>
      <c r="H57" s="46"/>
      <c r="I57" s="46"/>
    </row>
    <row r="58" spans="2:9" x14ac:dyDescent="0.2">
      <c r="B58" s="46"/>
      <c r="C58" s="46"/>
      <c r="D58" s="46"/>
      <c r="E58" s="46"/>
      <c r="F58" s="46"/>
      <c r="G58" s="46"/>
      <c r="H58" s="46"/>
      <c r="I58" s="46"/>
    </row>
    <row r="59" spans="2:9" x14ac:dyDescent="0.2">
      <c r="B59" s="46"/>
      <c r="C59" s="46"/>
      <c r="D59" s="46"/>
      <c r="E59" s="46"/>
      <c r="F59" s="46"/>
      <c r="G59" s="46"/>
      <c r="H59" s="46"/>
      <c r="I59" s="46"/>
    </row>
    <row r="60" spans="2:9" x14ac:dyDescent="0.2">
      <c r="B60" s="46"/>
      <c r="C60" s="46"/>
      <c r="D60" s="46"/>
      <c r="E60" s="46"/>
      <c r="F60" s="46"/>
      <c r="G60" s="46"/>
      <c r="H60" s="46"/>
      <c r="I60" s="46"/>
    </row>
    <row r="61" spans="2:9" x14ac:dyDescent="0.2">
      <c r="B61" s="46"/>
      <c r="C61" s="46"/>
      <c r="D61" s="46"/>
      <c r="E61" s="46"/>
      <c r="F61" s="46"/>
      <c r="G61" s="46"/>
      <c r="H61" s="46"/>
      <c r="I61" s="46"/>
    </row>
    <row r="62" spans="2:9" x14ac:dyDescent="0.2">
      <c r="B62" s="46"/>
      <c r="C62" s="46"/>
      <c r="D62" s="46"/>
      <c r="E62" s="46"/>
      <c r="F62" s="46"/>
      <c r="G62" s="46"/>
      <c r="H62" s="46"/>
      <c r="I62" s="46"/>
    </row>
    <row r="63" spans="2:9" x14ac:dyDescent="0.2">
      <c r="B63" s="46"/>
      <c r="C63" s="46"/>
      <c r="D63" s="46"/>
      <c r="E63" s="46"/>
      <c r="F63" s="46"/>
      <c r="G63" s="46"/>
      <c r="H63" s="46"/>
      <c r="I63" s="46"/>
    </row>
    <row r="64" spans="2:9" x14ac:dyDescent="0.2">
      <c r="B64" s="46"/>
      <c r="C64" s="46"/>
      <c r="D64" s="46"/>
      <c r="E64" s="46"/>
      <c r="F64" s="46"/>
      <c r="G64" s="46"/>
      <c r="H64" s="46"/>
      <c r="I64" s="46"/>
    </row>
    <row r="65" spans="2:9" x14ac:dyDescent="0.2">
      <c r="B65" s="46"/>
      <c r="C65" s="46"/>
      <c r="D65" s="46"/>
      <c r="E65" s="46"/>
      <c r="F65" s="46"/>
      <c r="G65" s="46"/>
      <c r="H65" s="46"/>
      <c r="I65" s="46"/>
    </row>
    <row r="66" spans="2:9" x14ac:dyDescent="0.2">
      <c r="B66" s="46"/>
      <c r="C66" s="46"/>
      <c r="D66" s="46"/>
      <c r="E66" s="46"/>
      <c r="F66" s="46"/>
      <c r="G66" s="46"/>
      <c r="H66" s="46"/>
      <c r="I66" s="46"/>
    </row>
    <row r="67" spans="2:9" x14ac:dyDescent="0.2">
      <c r="B67" s="46"/>
      <c r="C67" s="46"/>
      <c r="D67" s="46"/>
      <c r="E67" s="46"/>
      <c r="F67" s="46"/>
      <c r="G67" s="46"/>
      <c r="H67" s="46"/>
      <c r="I67" s="46"/>
    </row>
    <row r="68" spans="2:9" x14ac:dyDescent="0.2">
      <c r="B68" s="46"/>
      <c r="C68" s="46"/>
      <c r="D68" s="46"/>
      <c r="E68" s="46"/>
      <c r="F68" s="46"/>
      <c r="G68" s="46"/>
      <c r="H68" s="46"/>
      <c r="I68" s="46"/>
    </row>
    <row r="69" spans="2:9" x14ac:dyDescent="0.2">
      <c r="B69" s="46"/>
      <c r="C69" s="46"/>
      <c r="D69" s="46"/>
      <c r="E69" s="46"/>
      <c r="F69" s="46"/>
      <c r="G69" s="46"/>
      <c r="H69" s="46"/>
      <c r="I69" s="46"/>
    </row>
    <row r="70" spans="2:9" x14ac:dyDescent="0.2">
      <c r="B70" s="46"/>
      <c r="C70" s="46"/>
      <c r="D70" s="46"/>
      <c r="E70" s="46"/>
      <c r="F70" s="46"/>
      <c r="G70" s="46"/>
      <c r="H70" s="46"/>
      <c r="I70" s="46"/>
    </row>
    <row r="71" spans="2:9" x14ac:dyDescent="0.2">
      <c r="B71" s="46"/>
      <c r="C71" s="46"/>
      <c r="D71" s="46"/>
      <c r="E71" s="46"/>
      <c r="F71" s="46"/>
      <c r="G71" s="46"/>
      <c r="H71" s="46"/>
      <c r="I71" s="46"/>
    </row>
    <row r="72" spans="2:9" x14ac:dyDescent="0.2">
      <c r="B72" s="46"/>
      <c r="C72" s="46"/>
      <c r="D72" s="46"/>
      <c r="E72" s="46"/>
      <c r="F72" s="46"/>
      <c r="G72" s="46"/>
      <c r="H72" s="46"/>
      <c r="I72" s="46"/>
    </row>
    <row r="73" spans="2:9" x14ac:dyDescent="0.2">
      <c r="B73" s="46"/>
      <c r="C73" s="46"/>
      <c r="D73" s="46"/>
      <c r="E73" s="46"/>
      <c r="F73" s="46"/>
      <c r="G73" s="46"/>
      <c r="H73" s="46"/>
      <c r="I73" s="46"/>
    </row>
    <row r="74" spans="2:9" x14ac:dyDescent="0.2">
      <c r="B74" s="46"/>
      <c r="C74" s="46"/>
      <c r="D74" s="46"/>
      <c r="E74" s="46"/>
      <c r="F74" s="46"/>
      <c r="G74" s="46"/>
      <c r="H74" s="46"/>
      <c r="I74" s="46"/>
    </row>
    <row r="75" spans="2:9" x14ac:dyDescent="0.2">
      <c r="B75" s="46"/>
      <c r="C75" s="46"/>
      <c r="D75" s="46"/>
      <c r="E75" s="46"/>
      <c r="F75" s="46"/>
      <c r="G75" s="46"/>
      <c r="H75" s="46"/>
      <c r="I75" s="46"/>
    </row>
    <row r="76" spans="2:9" x14ac:dyDescent="0.2">
      <c r="B76" s="46"/>
      <c r="C76" s="46"/>
      <c r="D76" s="46"/>
      <c r="E76" s="46"/>
      <c r="F76" s="46"/>
      <c r="G76" s="46"/>
      <c r="H76" s="46"/>
      <c r="I76" s="46"/>
    </row>
    <row r="77" spans="2:9" x14ac:dyDescent="0.2">
      <c r="B77" s="46"/>
      <c r="C77" s="46"/>
      <c r="D77" s="46"/>
      <c r="E77" s="46"/>
      <c r="F77" s="46"/>
      <c r="G77" s="46"/>
      <c r="H77" s="46"/>
      <c r="I77" s="46"/>
    </row>
    <row r="78" spans="2:9" x14ac:dyDescent="0.2">
      <c r="B78" s="46"/>
      <c r="C78" s="46"/>
      <c r="D78" s="46"/>
      <c r="E78" s="46"/>
      <c r="F78" s="46"/>
      <c r="G78" s="46"/>
      <c r="H78" s="46"/>
      <c r="I78" s="46"/>
    </row>
    <row r="79" spans="2:9" x14ac:dyDescent="0.2">
      <c r="B79" s="46"/>
      <c r="C79" s="46"/>
      <c r="D79" s="46"/>
      <c r="E79" s="46"/>
      <c r="F79" s="46"/>
      <c r="G79" s="46"/>
      <c r="H79" s="46"/>
      <c r="I79" s="46"/>
    </row>
    <row r="80" spans="2:9" x14ac:dyDescent="0.2">
      <c r="B80" s="46"/>
      <c r="C80" s="46"/>
      <c r="D80" s="46"/>
      <c r="E80" s="46"/>
      <c r="F80" s="46"/>
      <c r="G80" s="46"/>
      <c r="H80" s="46"/>
      <c r="I80" s="46"/>
    </row>
    <row r="81" spans="2:9" x14ac:dyDescent="0.2">
      <c r="B81" s="46"/>
      <c r="C81" s="46"/>
      <c r="D81" s="46"/>
      <c r="E81" s="46"/>
      <c r="F81" s="46"/>
      <c r="G81" s="46"/>
      <c r="H81" s="46"/>
      <c r="I81" s="46"/>
    </row>
    <row r="82" spans="2:9" x14ac:dyDescent="0.2">
      <c r="B82" s="46"/>
      <c r="C82" s="46"/>
      <c r="D82" s="46"/>
      <c r="E82" s="46"/>
      <c r="F82" s="46"/>
      <c r="G82" s="46"/>
      <c r="H82" s="46"/>
      <c r="I82" s="46"/>
    </row>
    <row r="83" spans="2:9" x14ac:dyDescent="0.2">
      <c r="B83" s="46"/>
      <c r="C83" s="46"/>
      <c r="D83" s="46"/>
      <c r="E83" s="46"/>
      <c r="F83" s="46"/>
      <c r="G83" s="46"/>
      <c r="H83" s="46"/>
      <c r="I83" s="46"/>
    </row>
    <row r="84" spans="2:9" x14ac:dyDescent="0.2">
      <c r="B84" s="46"/>
      <c r="C84" s="46"/>
      <c r="D84" s="46"/>
      <c r="E84" s="46"/>
      <c r="F84" s="46"/>
      <c r="G84" s="46"/>
      <c r="H84" s="46"/>
      <c r="I84" s="46"/>
    </row>
    <row r="85" spans="2:9" x14ac:dyDescent="0.2">
      <c r="B85" s="46"/>
      <c r="C85" s="46"/>
      <c r="D85" s="46"/>
      <c r="E85" s="46"/>
      <c r="F85" s="46"/>
      <c r="G85" s="46"/>
      <c r="H85" s="46"/>
      <c r="I85" s="46"/>
    </row>
    <row r="86" spans="2:9" x14ac:dyDescent="0.2">
      <c r="B86" s="46"/>
      <c r="C86" s="46"/>
      <c r="D86" s="46"/>
      <c r="E86" s="46"/>
      <c r="F86" s="46"/>
      <c r="G86" s="46"/>
      <c r="H86" s="46"/>
      <c r="I86" s="46"/>
    </row>
    <row r="87" spans="2:9" x14ac:dyDescent="0.2">
      <c r="B87" s="46"/>
      <c r="C87" s="46"/>
      <c r="D87" s="46"/>
      <c r="E87" s="46"/>
      <c r="F87" s="46"/>
      <c r="G87" s="46"/>
      <c r="H87" s="46"/>
      <c r="I87" s="46"/>
    </row>
    <row r="88" spans="2:9" x14ac:dyDescent="0.2">
      <c r="B88" s="46"/>
      <c r="C88" s="46"/>
      <c r="D88" s="46"/>
      <c r="E88" s="46"/>
      <c r="F88" s="46"/>
      <c r="G88" s="46"/>
      <c r="H88" s="46"/>
      <c r="I88" s="46"/>
    </row>
    <row r="89" spans="2:9" x14ac:dyDescent="0.2">
      <c r="B89" s="46"/>
      <c r="C89" s="46"/>
      <c r="D89" s="46"/>
      <c r="E89" s="46"/>
      <c r="F89" s="46"/>
      <c r="G89" s="46"/>
      <c r="H89" s="46"/>
      <c r="I89" s="46"/>
    </row>
    <row r="90" spans="2:9" x14ac:dyDescent="0.2">
      <c r="B90" s="46"/>
      <c r="C90" s="46"/>
      <c r="D90" s="46"/>
      <c r="E90" s="46"/>
      <c r="F90" s="46"/>
      <c r="G90" s="46"/>
      <c r="H90" s="46"/>
      <c r="I90" s="46"/>
    </row>
    <row r="91" spans="2:9" x14ac:dyDescent="0.2">
      <c r="B91" s="46"/>
      <c r="C91" s="46"/>
      <c r="D91" s="46"/>
      <c r="E91" s="46"/>
      <c r="F91" s="46"/>
      <c r="G91" s="46"/>
      <c r="H91" s="46"/>
      <c r="I91" s="46"/>
    </row>
    <row r="92" spans="2:9" x14ac:dyDescent="0.2">
      <c r="B92" s="46"/>
      <c r="C92" s="46"/>
      <c r="D92" s="46"/>
      <c r="E92" s="46"/>
      <c r="F92" s="46"/>
      <c r="G92" s="46"/>
      <c r="H92" s="46"/>
      <c r="I92" s="46"/>
    </row>
    <row r="93" spans="2:9" x14ac:dyDescent="0.2">
      <c r="B93" s="46"/>
      <c r="C93" s="46"/>
      <c r="D93" s="46"/>
      <c r="E93" s="46"/>
      <c r="F93" s="46"/>
      <c r="G93" s="46"/>
      <c r="H93" s="46"/>
      <c r="I93" s="46"/>
    </row>
    <row r="94" spans="2:9" x14ac:dyDescent="0.2">
      <c r="B94" s="46"/>
      <c r="C94" s="46"/>
      <c r="D94" s="46"/>
      <c r="E94" s="46"/>
      <c r="F94" s="46"/>
      <c r="G94" s="46"/>
      <c r="H94" s="46"/>
      <c r="I94" s="46"/>
    </row>
    <row r="95" spans="2:9" x14ac:dyDescent="0.2">
      <c r="B95" s="46"/>
      <c r="C95" s="46"/>
      <c r="D95" s="46"/>
      <c r="E95" s="46"/>
      <c r="F95" s="46"/>
      <c r="G95" s="46"/>
      <c r="H95" s="46"/>
      <c r="I95" s="46"/>
    </row>
    <row r="96" spans="2:9" x14ac:dyDescent="0.2">
      <c r="B96" s="46"/>
      <c r="C96" s="46"/>
      <c r="D96" s="46"/>
      <c r="E96" s="46"/>
      <c r="F96" s="46"/>
      <c r="G96" s="46"/>
      <c r="H96" s="46"/>
      <c r="I96" s="46"/>
    </row>
    <row r="97" spans="2:9" x14ac:dyDescent="0.2">
      <c r="B97" s="46"/>
      <c r="C97" s="46"/>
      <c r="D97" s="46"/>
      <c r="E97" s="46"/>
      <c r="F97" s="46"/>
      <c r="G97" s="46"/>
      <c r="H97" s="46"/>
      <c r="I97" s="46"/>
    </row>
    <row r="98" spans="2:9" x14ac:dyDescent="0.2">
      <c r="B98" s="46"/>
      <c r="C98" s="46"/>
      <c r="D98" s="46"/>
      <c r="E98" s="46"/>
      <c r="F98" s="46"/>
      <c r="G98" s="46"/>
      <c r="H98" s="46"/>
      <c r="I98" s="46"/>
    </row>
    <row r="99" spans="2:9" x14ac:dyDescent="0.2">
      <c r="B99" s="46"/>
      <c r="C99" s="46"/>
      <c r="D99" s="46"/>
      <c r="E99" s="46"/>
      <c r="F99" s="46"/>
      <c r="G99" s="46"/>
      <c r="H99" s="46"/>
      <c r="I99" s="46"/>
    </row>
    <row r="100" spans="2:9" x14ac:dyDescent="0.2">
      <c r="B100" s="46"/>
      <c r="C100" s="46"/>
      <c r="D100" s="46"/>
      <c r="E100" s="46"/>
      <c r="F100" s="46"/>
      <c r="G100" s="46"/>
      <c r="H100" s="46"/>
      <c r="I100" s="46"/>
    </row>
    <row r="101" spans="2:9" x14ac:dyDescent="0.2">
      <c r="B101" s="46"/>
      <c r="C101" s="46"/>
      <c r="D101" s="46"/>
      <c r="E101" s="46"/>
      <c r="F101" s="46"/>
      <c r="G101" s="46"/>
      <c r="H101" s="46"/>
      <c r="I101" s="46"/>
    </row>
    <row r="102" spans="2:9" x14ac:dyDescent="0.2">
      <c r="B102" s="46"/>
      <c r="C102" s="46"/>
      <c r="D102" s="46"/>
      <c r="E102" s="46"/>
      <c r="F102" s="46"/>
      <c r="G102" s="46"/>
      <c r="H102" s="46"/>
      <c r="I102" s="46"/>
    </row>
    <row r="103" spans="2:9" x14ac:dyDescent="0.2">
      <c r="B103" s="46"/>
      <c r="C103" s="46"/>
      <c r="D103" s="46"/>
      <c r="E103" s="46"/>
      <c r="F103" s="46"/>
      <c r="G103" s="46"/>
      <c r="H103" s="46"/>
      <c r="I103" s="46"/>
    </row>
    <row r="104" spans="2:9" x14ac:dyDescent="0.2">
      <c r="B104" s="46"/>
      <c r="C104" s="46"/>
      <c r="D104" s="46"/>
      <c r="E104" s="46"/>
      <c r="F104" s="46"/>
      <c r="G104" s="46"/>
      <c r="H104" s="46"/>
      <c r="I104" s="46"/>
    </row>
    <row r="105" spans="2:9" x14ac:dyDescent="0.2">
      <c r="B105" s="46"/>
      <c r="C105" s="46"/>
      <c r="D105" s="46"/>
      <c r="E105" s="46"/>
      <c r="F105" s="46"/>
      <c r="G105" s="46"/>
      <c r="H105" s="46"/>
      <c r="I105" s="46"/>
    </row>
    <row r="106" spans="2:9" x14ac:dyDescent="0.2">
      <c r="B106" s="46"/>
      <c r="C106" s="46"/>
      <c r="D106" s="46"/>
      <c r="E106" s="46"/>
      <c r="F106" s="46"/>
      <c r="G106" s="46"/>
      <c r="H106" s="46"/>
      <c r="I106" s="46"/>
    </row>
    <row r="107" spans="2:9" x14ac:dyDescent="0.2">
      <c r="B107" s="46"/>
      <c r="C107" s="46"/>
      <c r="D107" s="46"/>
      <c r="E107" s="46"/>
      <c r="F107" s="46"/>
      <c r="G107" s="46"/>
      <c r="H107" s="46"/>
      <c r="I107" s="46"/>
    </row>
    <row r="108" spans="2:9" x14ac:dyDescent="0.2">
      <c r="B108" s="46"/>
      <c r="C108" s="46"/>
      <c r="D108" s="46"/>
      <c r="E108" s="46"/>
      <c r="F108" s="46"/>
      <c r="G108" s="46"/>
      <c r="H108" s="46"/>
      <c r="I108" s="46"/>
    </row>
    <row r="109" spans="2:9" x14ac:dyDescent="0.2">
      <c r="B109" s="46"/>
      <c r="C109" s="46"/>
      <c r="D109" s="46"/>
      <c r="E109" s="46"/>
      <c r="F109" s="46"/>
      <c r="G109" s="46"/>
      <c r="H109" s="46"/>
      <c r="I109" s="46"/>
    </row>
    <row r="110" spans="2:9" x14ac:dyDescent="0.2">
      <c r="B110" s="46"/>
      <c r="C110" s="46"/>
      <c r="D110" s="46"/>
      <c r="E110" s="46"/>
      <c r="F110" s="46"/>
      <c r="G110" s="46"/>
      <c r="H110" s="46"/>
      <c r="I110" s="46"/>
    </row>
    <row r="111" spans="2:9" x14ac:dyDescent="0.2">
      <c r="B111" s="46"/>
      <c r="C111" s="46"/>
      <c r="D111" s="46"/>
      <c r="E111" s="46"/>
      <c r="F111" s="46"/>
      <c r="G111" s="46"/>
      <c r="H111" s="46"/>
      <c r="I111" s="46"/>
    </row>
    <row r="112" spans="2:9" x14ac:dyDescent="0.2">
      <c r="B112" s="46"/>
      <c r="C112" s="46"/>
      <c r="D112" s="46"/>
      <c r="E112" s="46"/>
      <c r="F112" s="46"/>
      <c r="G112" s="46"/>
      <c r="H112" s="46"/>
      <c r="I112" s="46"/>
    </row>
    <row r="113" spans="2:9" x14ac:dyDescent="0.2">
      <c r="B113" s="46"/>
      <c r="C113" s="46"/>
      <c r="D113" s="46"/>
      <c r="E113" s="46"/>
      <c r="F113" s="46"/>
      <c r="G113" s="46"/>
      <c r="H113" s="46"/>
      <c r="I113" s="46"/>
    </row>
    <row r="114" spans="2:9" x14ac:dyDescent="0.2">
      <c r="B114" s="46"/>
      <c r="C114" s="46"/>
      <c r="D114" s="46"/>
      <c r="E114" s="46"/>
      <c r="F114" s="46"/>
      <c r="G114" s="46"/>
      <c r="H114" s="46"/>
      <c r="I114" s="46"/>
    </row>
    <row r="115" spans="2:9" x14ac:dyDescent="0.2">
      <c r="B115" s="46"/>
      <c r="C115" s="46"/>
      <c r="D115" s="46"/>
      <c r="E115" s="46"/>
      <c r="F115" s="46"/>
      <c r="G115" s="46"/>
      <c r="H115" s="46"/>
      <c r="I115" s="46"/>
    </row>
    <row r="116" spans="2:9" x14ac:dyDescent="0.2">
      <c r="B116" s="46"/>
      <c r="C116" s="46"/>
      <c r="D116" s="46"/>
      <c r="E116" s="46"/>
      <c r="F116" s="46"/>
      <c r="G116" s="46"/>
      <c r="H116" s="46"/>
      <c r="I116" s="46"/>
    </row>
    <row r="117" spans="2:9" x14ac:dyDescent="0.2">
      <c r="B117" s="46"/>
      <c r="C117" s="46"/>
      <c r="D117" s="46"/>
      <c r="E117" s="46"/>
      <c r="F117" s="46"/>
      <c r="G117" s="46"/>
      <c r="H117" s="46"/>
      <c r="I117" s="46"/>
    </row>
    <row r="118" spans="2:9" x14ac:dyDescent="0.2">
      <c r="B118" s="46"/>
      <c r="C118" s="46"/>
      <c r="D118" s="46"/>
      <c r="E118" s="46"/>
      <c r="F118" s="46"/>
      <c r="G118" s="46"/>
      <c r="H118" s="46"/>
      <c r="I118" s="46"/>
    </row>
    <row r="119" spans="2:9" x14ac:dyDescent="0.2">
      <c r="B119" s="46"/>
      <c r="C119" s="46"/>
      <c r="D119" s="46"/>
      <c r="E119" s="46"/>
      <c r="F119" s="46"/>
      <c r="G119" s="46"/>
      <c r="H119" s="46"/>
      <c r="I119" s="46"/>
    </row>
    <row r="120" spans="2:9" x14ac:dyDescent="0.2">
      <c r="B120" s="46"/>
      <c r="C120" s="46"/>
      <c r="D120" s="46"/>
      <c r="E120" s="46"/>
      <c r="F120" s="46"/>
      <c r="G120" s="46"/>
      <c r="H120" s="46"/>
      <c r="I120" s="46"/>
    </row>
    <row r="121" spans="2:9" x14ac:dyDescent="0.2">
      <c r="B121" s="46"/>
      <c r="C121" s="46"/>
      <c r="D121" s="46"/>
      <c r="E121" s="46"/>
      <c r="F121" s="46"/>
      <c r="G121" s="46"/>
      <c r="H121" s="46"/>
      <c r="I121" s="46"/>
    </row>
    <row r="122" spans="2:9" x14ac:dyDescent="0.2">
      <c r="B122" s="46"/>
      <c r="C122" s="46"/>
      <c r="D122" s="46"/>
      <c r="E122" s="46"/>
      <c r="F122" s="46"/>
      <c r="G122" s="46"/>
      <c r="H122" s="46"/>
      <c r="I122" s="46"/>
    </row>
    <row r="123" spans="2:9" x14ac:dyDescent="0.2">
      <c r="B123" s="46"/>
      <c r="C123" s="46"/>
      <c r="D123" s="46"/>
      <c r="E123" s="46"/>
      <c r="F123" s="46"/>
      <c r="G123" s="46"/>
      <c r="H123" s="46"/>
      <c r="I123" s="46"/>
    </row>
    <row r="124" spans="2:9" x14ac:dyDescent="0.2">
      <c r="B124" s="46"/>
      <c r="C124" s="46"/>
      <c r="D124" s="46"/>
      <c r="E124" s="46"/>
      <c r="F124" s="46"/>
      <c r="G124" s="46"/>
      <c r="H124" s="46"/>
      <c r="I124" s="46"/>
    </row>
    <row r="125" spans="2:9" x14ac:dyDescent="0.2">
      <c r="B125" s="46"/>
      <c r="C125" s="46"/>
      <c r="D125" s="46"/>
      <c r="E125" s="46"/>
      <c r="F125" s="46"/>
      <c r="G125" s="46"/>
      <c r="H125" s="46"/>
      <c r="I125" s="46"/>
    </row>
    <row r="126" spans="2:9" x14ac:dyDescent="0.2">
      <c r="B126" s="46"/>
      <c r="C126" s="46"/>
      <c r="D126" s="46"/>
      <c r="E126" s="46"/>
      <c r="F126" s="46"/>
      <c r="G126" s="46"/>
      <c r="H126" s="46"/>
      <c r="I126" s="46"/>
    </row>
    <row r="127" spans="2:9" x14ac:dyDescent="0.2">
      <c r="B127" s="46"/>
      <c r="C127" s="46"/>
      <c r="D127" s="46"/>
      <c r="E127" s="46"/>
      <c r="F127" s="46"/>
      <c r="G127" s="46"/>
      <c r="H127" s="46"/>
      <c r="I127" s="46"/>
    </row>
    <row r="128" spans="2:9" x14ac:dyDescent="0.2">
      <c r="B128" s="46"/>
      <c r="C128" s="46"/>
      <c r="D128" s="46"/>
      <c r="E128" s="46"/>
      <c r="F128" s="46"/>
      <c r="G128" s="46"/>
      <c r="H128" s="46"/>
      <c r="I128" s="46"/>
    </row>
    <row r="129" spans="2:9" x14ac:dyDescent="0.2">
      <c r="B129" s="46"/>
      <c r="C129" s="46"/>
      <c r="D129" s="46"/>
      <c r="E129" s="46"/>
      <c r="F129" s="46"/>
      <c r="G129" s="46"/>
      <c r="H129" s="46"/>
      <c r="I129" s="46"/>
    </row>
    <row r="130" spans="2:9" x14ac:dyDescent="0.2">
      <c r="B130" s="46"/>
      <c r="C130" s="46"/>
      <c r="D130" s="46"/>
      <c r="E130" s="46"/>
      <c r="F130" s="46"/>
      <c r="G130" s="46"/>
      <c r="H130" s="46"/>
      <c r="I130" s="46"/>
    </row>
    <row r="131" spans="2:9" x14ac:dyDescent="0.2">
      <c r="B131" s="46"/>
      <c r="C131" s="46"/>
      <c r="D131" s="46"/>
      <c r="E131" s="46"/>
      <c r="F131" s="46"/>
      <c r="G131" s="46"/>
      <c r="H131" s="46"/>
      <c r="I131" s="46"/>
    </row>
    <row r="132" spans="2:9" x14ac:dyDescent="0.2">
      <c r="B132" s="46"/>
      <c r="C132" s="46"/>
      <c r="D132" s="46"/>
      <c r="E132" s="46"/>
      <c r="F132" s="46"/>
      <c r="G132" s="46"/>
      <c r="H132" s="46"/>
      <c r="I132" s="46"/>
    </row>
    <row r="133" spans="2:9" x14ac:dyDescent="0.2">
      <c r="B133" s="46"/>
      <c r="C133" s="46"/>
      <c r="D133" s="46"/>
      <c r="E133" s="46"/>
      <c r="F133" s="46"/>
      <c r="G133" s="46"/>
      <c r="H133" s="46"/>
      <c r="I133" s="46"/>
    </row>
    <row r="134" spans="2:9" x14ac:dyDescent="0.2">
      <c r="B134" s="46"/>
      <c r="C134" s="46"/>
      <c r="D134" s="46"/>
      <c r="E134" s="46"/>
      <c r="F134" s="46"/>
      <c r="G134" s="46"/>
      <c r="H134" s="46"/>
      <c r="I134" s="46"/>
    </row>
    <row r="135" spans="2:9" x14ac:dyDescent="0.2">
      <c r="B135" s="46"/>
      <c r="C135" s="46"/>
      <c r="D135" s="46"/>
      <c r="E135" s="46"/>
      <c r="F135" s="46"/>
      <c r="G135" s="46"/>
      <c r="H135" s="46"/>
      <c r="I135" s="46"/>
    </row>
    <row r="136" spans="2:9" x14ac:dyDescent="0.2">
      <c r="B136" s="46"/>
      <c r="C136" s="46"/>
      <c r="D136" s="46"/>
      <c r="E136" s="46"/>
      <c r="F136" s="46"/>
      <c r="G136" s="46"/>
      <c r="H136" s="46"/>
      <c r="I136" s="46"/>
    </row>
    <row r="137" spans="2:9" x14ac:dyDescent="0.2">
      <c r="B137" s="46"/>
      <c r="C137" s="46"/>
      <c r="D137" s="46"/>
      <c r="E137" s="46"/>
      <c r="F137" s="46"/>
      <c r="G137" s="46"/>
      <c r="H137" s="46"/>
      <c r="I137" s="46"/>
    </row>
    <row r="138" spans="2:9" x14ac:dyDescent="0.2">
      <c r="B138" s="46"/>
      <c r="C138" s="46"/>
      <c r="D138" s="46"/>
      <c r="E138" s="46"/>
      <c r="F138" s="46"/>
      <c r="G138" s="46"/>
      <c r="H138" s="46"/>
      <c r="I138" s="46"/>
    </row>
    <row r="139" spans="2:9" x14ac:dyDescent="0.2">
      <c r="B139" s="46"/>
      <c r="C139" s="46"/>
      <c r="D139" s="46"/>
      <c r="E139" s="46"/>
      <c r="F139" s="46"/>
      <c r="G139" s="46"/>
      <c r="H139" s="46"/>
      <c r="I139" s="46"/>
    </row>
    <row r="140" spans="2:9" x14ac:dyDescent="0.2">
      <c r="B140" s="46"/>
      <c r="C140" s="46"/>
      <c r="D140" s="46"/>
      <c r="E140" s="46"/>
      <c r="F140" s="46"/>
      <c r="G140" s="46"/>
      <c r="H140" s="46"/>
      <c r="I140" s="46"/>
    </row>
    <row r="141" spans="2:9" x14ac:dyDescent="0.2">
      <c r="B141" s="46"/>
      <c r="C141" s="46"/>
      <c r="D141" s="46"/>
      <c r="E141" s="46"/>
      <c r="F141" s="46"/>
      <c r="G141" s="46"/>
      <c r="H141" s="46"/>
      <c r="I141" s="46"/>
    </row>
    <row r="142" spans="2:9" x14ac:dyDescent="0.2">
      <c r="B142" s="46"/>
      <c r="C142" s="46"/>
      <c r="D142" s="46"/>
      <c r="E142" s="46"/>
      <c r="F142" s="46"/>
      <c r="G142" s="46"/>
      <c r="H142" s="46"/>
      <c r="I142" s="46"/>
    </row>
    <row r="143" spans="2:9" x14ac:dyDescent="0.2">
      <c r="B143" s="46"/>
      <c r="C143" s="46"/>
      <c r="D143" s="46"/>
      <c r="E143" s="46"/>
      <c r="F143" s="46"/>
      <c r="G143" s="46"/>
      <c r="H143" s="46"/>
      <c r="I143" s="46"/>
    </row>
    <row r="144" spans="2:9" x14ac:dyDescent="0.2">
      <c r="B144" s="46"/>
      <c r="C144" s="46"/>
      <c r="D144" s="46"/>
      <c r="E144" s="46"/>
      <c r="F144" s="46"/>
      <c r="G144" s="46"/>
      <c r="H144" s="46"/>
      <c r="I144" s="46"/>
    </row>
    <row r="145" spans="2:9" x14ac:dyDescent="0.2">
      <c r="B145" s="46"/>
      <c r="C145" s="46"/>
      <c r="D145" s="46"/>
      <c r="E145" s="46"/>
      <c r="F145" s="46"/>
      <c r="G145" s="46"/>
      <c r="H145" s="46"/>
      <c r="I145" s="46"/>
    </row>
    <row r="146" spans="2:9" x14ac:dyDescent="0.2">
      <c r="B146" s="46"/>
      <c r="C146" s="46"/>
      <c r="D146" s="46"/>
      <c r="E146" s="46"/>
      <c r="F146" s="46"/>
      <c r="G146" s="46"/>
      <c r="H146" s="46"/>
      <c r="I146" s="46"/>
    </row>
    <row r="147" spans="2:9" x14ac:dyDescent="0.2">
      <c r="B147" s="46"/>
      <c r="C147" s="46"/>
      <c r="D147" s="46"/>
      <c r="E147" s="46"/>
      <c r="F147" s="46"/>
      <c r="G147" s="46"/>
      <c r="H147" s="46"/>
      <c r="I147" s="46"/>
    </row>
    <row r="148" spans="2:9" x14ac:dyDescent="0.2">
      <c r="B148" s="46"/>
      <c r="C148" s="46"/>
      <c r="D148" s="46"/>
      <c r="E148" s="46"/>
      <c r="F148" s="46"/>
      <c r="G148" s="46"/>
      <c r="H148" s="46"/>
      <c r="I148" s="46"/>
    </row>
    <row r="149" spans="2:9" x14ac:dyDescent="0.2">
      <c r="B149" s="46"/>
      <c r="C149" s="46"/>
      <c r="D149" s="46"/>
      <c r="E149" s="46"/>
      <c r="F149" s="46"/>
      <c r="G149" s="46"/>
      <c r="H149" s="46"/>
      <c r="I149" s="46"/>
    </row>
    <row r="150" spans="2:9" x14ac:dyDescent="0.2">
      <c r="B150" s="46"/>
      <c r="C150" s="46"/>
      <c r="D150" s="46"/>
      <c r="E150" s="46"/>
      <c r="F150" s="46"/>
      <c r="G150" s="46"/>
      <c r="H150" s="46"/>
      <c r="I150" s="46"/>
    </row>
    <row r="151" spans="2:9" x14ac:dyDescent="0.2">
      <c r="B151" s="46"/>
      <c r="C151" s="46"/>
      <c r="D151" s="46"/>
      <c r="E151" s="46"/>
      <c r="F151" s="46"/>
      <c r="G151" s="46"/>
      <c r="H151" s="46"/>
      <c r="I151" s="46"/>
    </row>
    <row r="152" spans="2:9" x14ac:dyDescent="0.2">
      <c r="B152" s="46"/>
      <c r="C152" s="46"/>
      <c r="D152" s="46"/>
      <c r="E152" s="46"/>
      <c r="F152" s="46"/>
      <c r="G152" s="46"/>
      <c r="H152" s="46"/>
      <c r="I152" s="46"/>
    </row>
    <row r="153" spans="2:9" x14ac:dyDescent="0.2">
      <c r="B153" s="46"/>
      <c r="C153" s="46"/>
      <c r="D153" s="46"/>
      <c r="E153" s="46"/>
      <c r="F153" s="46"/>
      <c r="G153" s="46"/>
      <c r="H153" s="46"/>
      <c r="I153" s="46"/>
    </row>
    <row r="154" spans="2:9" x14ac:dyDescent="0.2">
      <c r="B154" s="46"/>
      <c r="C154" s="46"/>
      <c r="D154" s="46"/>
      <c r="E154" s="46"/>
      <c r="F154" s="46"/>
      <c r="G154" s="46"/>
      <c r="H154" s="46"/>
      <c r="I154" s="46"/>
    </row>
    <row r="155" spans="2:9" x14ac:dyDescent="0.2">
      <c r="B155" s="46"/>
      <c r="C155" s="46"/>
      <c r="D155" s="46"/>
      <c r="E155" s="46"/>
      <c r="F155" s="46"/>
      <c r="G155" s="46"/>
      <c r="H155" s="46"/>
      <c r="I155" s="46"/>
    </row>
    <row r="156" spans="2:9" x14ac:dyDescent="0.2">
      <c r="B156" s="46"/>
      <c r="C156" s="46"/>
      <c r="D156" s="46"/>
      <c r="E156" s="46"/>
      <c r="F156" s="46"/>
      <c r="G156" s="46"/>
      <c r="H156" s="46"/>
      <c r="I156" s="46"/>
    </row>
    <row r="157" spans="2:9" x14ac:dyDescent="0.2">
      <c r="B157" s="46"/>
      <c r="C157" s="46"/>
      <c r="D157" s="46"/>
      <c r="E157" s="46"/>
      <c r="F157" s="46"/>
      <c r="G157" s="46"/>
      <c r="H157" s="46"/>
      <c r="I157" s="46"/>
    </row>
    <row r="158" spans="2:9" x14ac:dyDescent="0.2">
      <c r="B158" s="46"/>
      <c r="C158" s="46"/>
      <c r="D158" s="46"/>
      <c r="E158" s="46"/>
      <c r="F158" s="46"/>
      <c r="G158" s="46"/>
      <c r="H158" s="46"/>
      <c r="I158" s="46"/>
    </row>
    <row r="159" spans="2:9" x14ac:dyDescent="0.2">
      <c r="B159" s="46"/>
      <c r="C159" s="46"/>
      <c r="D159" s="46"/>
      <c r="E159" s="46"/>
      <c r="F159" s="46"/>
      <c r="G159" s="46"/>
      <c r="H159" s="46"/>
      <c r="I159" s="46"/>
    </row>
    <row r="160" spans="2:9" x14ac:dyDescent="0.2">
      <c r="B160" s="46"/>
      <c r="C160" s="46"/>
      <c r="D160" s="46"/>
      <c r="E160" s="46"/>
      <c r="F160" s="46"/>
      <c r="G160" s="46"/>
      <c r="H160" s="46"/>
      <c r="I160" s="46"/>
    </row>
    <row r="161" spans="2:9" x14ac:dyDescent="0.2">
      <c r="B161" s="46"/>
      <c r="C161" s="46"/>
      <c r="D161" s="46"/>
      <c r="E161" s="46"/>
      <c r="F161" s="46"/>
      <c r="G161" s="46"/>
      <c r="H161" s="46"/>
      <c r="I161" s="46"/>
    </row>
    <row r="162" spans="2:9" x14ac:dyDescent="0.2">
      <c r="F162" s="46"/>
      <c r="G162" s="46"/>
    </row>
    <row r="163" spans="2:9" x14ac:dyDescent="0.2">
      <c r="F163" s="46"/>
      <c r="G163" s="46"/>
    </row>
    <row r="164" spans="2:9" x14ac:dyDescent="0.2">
      <c r="F164" s="46"/>
      <c r="G164" s="46"/>
    </row>
    <row r="165" spans="2:9" x14ac:dyDescent="0.2">
      <c r="F165" s="46"/>
      <c r="G165" s="46"/>
    </row>
  </sheetData>
  <mergeCells count="1">
    <mergeCell ref="A1:G1"/>
  </mergeCells>
  <phoneticPr fontId="1" type="noConversion"/>
  <pageMargins left="0.7" right="0.7" top="0.78740157499999996" bottom="0.78740157499999996" header="0.3" footer="0.3"/>
  <pageSetup paperSize="9" scale="70" orientation="landscape" horizontalDpi="0" verticalDpi="0"/>
  <headerFooter alignWithMargins="0">
    <oddFooter>&amp;L&amp;K262626&amp;G</oddFooter>
  </headerFooter>
  <drawing r:id="rId1"/>
  <legacy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3D687A-EE98-F741-AE74-A33439DAC8E8}">
  <sheetPr>
    <tabColor rgb="FFFEF445"/>
  </sheetPr>
  <dimension ref="A1:E53"/>
  <sheetViews>
    <sheetView topLeftCell="D1" zoomScaleNormal="100" workbookViewId="0">
      <selection activeCell="I32" sqref="I32"/>
    </sheetView>
  </sheetViews>
  <sheetFormatPr baseColWidth="10" defaultRowHeight="14" x14ac:dyDescent="0.15"/>
  <cols>
    <col min="1" max="1" width="26.5" style="38" customWidth="1"/>
    <col min="2" max="2" width="6.1640625" style="38" customWidth="1"/>
    <col min="3" max="3" width="74.6640625" style="38" customWidth="1"/>
    <col min="4" max="4" width="14.5" style="38" customWidth="1"/>
    <col min="5" max="5" width="56.1640625" style="38" customWidth="1"/>
    <col min="6" max="16384" width="10.83203125" style="38"/>
  </cols>
  <sheetData>
    <row r="1" spans="1:5" ht="21" x14ac:dyDescent="0.2">
      <c r="A1" s="46">
        <v>20250430</v>
      </c>
      <c r="B1" s="46" t="s">
        <v>25</v>
      </c>
      <c r="C1" s="43" t="s">
        <v>55</v>
      </c>
      <c r="D1" s="43" t="s">
        <v>89</v>
      </c>
      <c r="E1" s="43" t="s">
        <v>42</v>
      </c>
    </row>
    <row r="2" spans="1:5" x14ac:dyDescent="0.15">
      <c r="E2" s="130"/>
    </row>
    <row r="3" spans="1:5" ht="21" x14ac:dyDescent="0.15">
      <c r="A3" s="43" t="s">
        <v>56</v>
      </c>
      <c r="B3" s="38">
        <v>1</v>
      </c>
      <c r="C3" s="38" t="s">
        <v>88</v>
      </c>
      <c r="E3" s="130"/>
    </row>
    <row r="4" spans="1:5" x14ac:dyDescent="0.15">
      <c r="B4" s="38">
        <v>2</v>
      </c>
      <c r="C4" s="38" t="s">
        <v>369</v>
      </c>
      <c r="E4" s="130"/>
    </row>
    <row r="5" spans="1:5" x14ac:dyDescent="0.15">
      <c r="B5" s="38">
        <v>3</v>
      </c>
      <c r="C5" s="38" t="s">
        <v>368</v>
      </c>
      <c r="E5" s="130"/>
    </row>
    <row r="6" spans="1:5" x14ac:dyDescent="0.15">
      <c r="B6" s="38">
        <v>4</v>
      </c>
      <c r="C6" s="38" t="s">
        <v>370</v>
      </c>
      <c r="E6" s="130"/>
    </row>
    <row r="7" spans="1:5" x14ac:dyDescent="0.15">
      <c r="B7" s="38">
        <v>5</v>
      </c>
      <c r="C7" s="38" t="s">
        <v>58</v>
      </c>
      <c r="E7" s="130"/>
    </row>
    <row r="8" spans="1:5" x14ac:dyDescent="0.15">
      <c r="B8" s="38">
        <v>6</v>
      </c>
      <c r="E8" s="130"/>
    </row>
    <row r="9" spans="1:5" x14ac:dyDescent="0.15">
      <c r="B9" s="38">
        <v>7</v>
      </c>
      <c r="E9" s="130"/>
    </row>
    <row r="10" spans="1:5" x14ac:dyDescent="0.15">
      <c r="B10" s="38">
        <v>8</v>
      </c>
      <c r="E10" s="130"/>
    </row>
    <row r="11" spans="1:5" x14ac:dyDescent="0.15">
      <c r="B11" s="38">
        <v>9</v>
      </c>
      <c r="E11" s="130"/>
    </row>
    <row r="12" spans="1:5" x14ac:dyDescent="0.15">
      <c r="B12" s="38">
        <v>10</v>
      </c>
      <c r="E12" s="130"/>
    </row>
    <row r="13" spans="1:5" x14ac:dyDescent="0.15">
      <c r="E13" s="130"/>
    </row>
    <row r="14" spans="1:5" ht="21" x14ac:dyDescent="0.15">
      <c r="A14" s="43" t="s">
        <v>57</v>
      </c>
      <c r="B14" s="38">
        <v>1</v>
      </c>
      <c r="C14" s="38" t="s">
        <v>61</v>
      </c>
      <c r="D14" s="38" t="s">
        <v>93</v>
      </c>
      <c r="E14" s="130" t="s">
        <v>62</v>
      </c>
    </row>
    <row r="15" spans="1:5" ht="15" x14ac:dyDescent="0.15">
      <c r="B15" s="38">
        <v>2</v>
      </c>
      <c r="C15" s="38" t="s">
        <v>59</v>
      </c>
      <c r="D15" s="38" t="s">
        <v>94</v>
      </c>
      <c r="E15" s="130" t="s">
        <v>371</v>
      </c>
    </row>
    <row r="16" spans="1:5" ht="15" x14ac:dyDescent="0.15">
      <c r="B16" s="38">
        <v>3</v>
      </c>
      <c r="C16" s="38" t="s">
        <v>60</v>
      </c>
      <c r="D16" s="38" t="s">
        <v>95</v>
      </c>
      <c r="E16" s="130" t="s">
        <v>63</v>
      </c>
    </row>
    <row r="17" spans="2:5" x14ac:dyDescent="0.15">
      <c r="B17" s="38">
        <v>4</v>
      </c>
      <c r="E17" s="130"/>
    </row>
    <row r="18" spans="2:5" x14ac:dyDescent="0.15">
      <c r="B18" s="38">
        <v>5</v>
      </c>
      <c r="E18" s="130"/>
    </row>
    <row r="19" spans="2:5" x14ac:dyDescent="0.15">
      <c r="B19" s="38">
        <v>6</v>
      </c>
      <c r="E19" s="130"/>
    </row>
    <row r="20" spans="2:5" x14ac:dyDescent="0.15">
      <c r="B20" s="38">
        <v>7</v>
      </c>
      <c r="E20" s="130"/>
    </row>
    <row r="21" spans="2:5" x14ac:dyDescent="0.15">
      <c r="B21" s="38">
        <v>8</v>
      </c>
      <c r="E21" s="130"/>
    </row>
    <row r="22" spans="2:5" x14ac:dyDescent="0.15">
      <c r="B22" s="38">
        <v>9</v>
      </c>
      <c r="E22" s="130"/>
    </row>
    <row r="23" spans="2:5" x14ac:dyDescent="0.15">
      <c r="B23" s="38">
        <v>10</v>
      </c>
      <c r="E23" s="130"/>
    </row>
    <row r="24" spans="2:5" x14ac:dyDescent="0.15">
      <c r="E24" s="130"/>
    </row>
    <row r="25" spans="2:5" x14ac:dyDescent="0.15">
      <c r="E25" s="130"/>
    </row>
    <row r="26" spans="2:5" x14ac:dyDescent="0.15">
      <c r="E26" s="130"/>
    </row>
    <row r="27" spans="2:5" x14ac:dyDescent="0.15">
      <c r="E27" s="130"/>
    </row>
    <row r="28" spans="2:5" x14ac:dyDescent="0.15">
      <c r="E28" s="130"/>
    </row>
    <row r="29" spans="2:5" x14ac:dyDescent="0.15">
      <c r="E29" s="130"/>
    </row>
    <row r="30" spans="2:5" x14ac:dyDescent="0.15">
      <c r="E30" s="130"/>
    </row>
    <row r="31" spans="2:5" x14ac:dyDescent="0.15">
      <c r="E31" s="130"/>
    </row>
    <row r="32" spans="2:5" x14ac:dyDescent="0.15">
      <c r="E32" s="130"/>
    </row>
    <row r="33" spans="5:5" x14ac:dyDescent="0.15">
      <c r="E33" s="130"/>
    </row>
    <row r="34" spans="5:5" x14ac:dyDescent="0.15">
      <c r="E34" s="130"/>
    </row>
    <row r="35" spans="5:5" x14ac:dyDescent="0.15">
      <c r="E35" s="130"/>
    </row>
    <row r="36" spans="5:5" x14ac:dyDescent="0.15">
      <c r="E36" s="130"/>
    </row>
    <row r="37" spans="5:5" x14ac:dyDescent="0.15">
      <c r="E37" s="130"/>
    </row>
    <row r="38" spans="5:5" x14ac:dyDescent="0.15">
      <c r="E38" s="130"/>
    </row>
    <row r="39" spans="5:5" x14ac:dyDescent="0.15">
      <c r="E39" s="130"/>
    </row>
    <row r="40" spans="5:5" x14ac:dyDescent="0.15">
      <c r="E40" s="130"/>
    </row>
    <row r="41" spans="5:5" x14ac:dyDescent="0.15">
      <c r="E41" s="130"/>
    </row>
    <row r="42" spans="5:5" x14ac:dyDescent="0.15">
      <c r="E42" s="130"/>
    </row>
    <row r="43" spans="5:5" x14ac:dyDescent="0.15">
      <c r="E43" s="130"/>
    </row>
    <row r="44" spans="5:5" x14ac:dyDescent="0.15">
      <c r="E44" s="130"/>
    </row>
    <row r="45" spans="5:5" x14ac:dyDescent="0.15">
      <c r="E45" s="130"/>
    </row>
    <row r="46" spans="5:5" x14ac:dyDescent="0.15">
      <c r="E46" s="130"/>
    </row>
    <row r="47" spans="5:5" x14ac:dyDescent="0.15">
      <c r="E47" s="130"/>
    </row>
    <row r="48" spans="5:5" x14ac:dyDescent="0.15">
      <c r="E48" s="130"/>
    </row>
    <row r="49" spans="5:5" x14ac:dyDescent="0.15">
      <c r="E49" s="130"/>
    </row>
    <row r="50" spans="5:5" x14ac:dyDescent="0.15">
      <c r="E50" s="130"/>
    </row>
    <row r="51" spans="5:5" x14ac:dyDescent="0.15">
      <c r="E51" s="130"/>
    </row>
    <row r="52" spans="5:5" x14ac:dyDescent="0.15">
      <c r="E52" s="130"/>
    </row>
    <row r="53" spans="5:5" x14ac:dyDescent="0.15">
      <c r="E53" s="130"/>
    </row>
  </sheetData>
  <pageMargins left="0.7" right="0.7" top="0.78740157499999996" bottom="0.78740157499999996" header="0.3" footer="0.3"/>
  <pageSetup paperSize="9" scale="69" orientation="landscape" horizontalDpi="0" verticalDpi="0"/>
  <headerFooter alignWithMargins="0">
    <oddFooter>&amp;L&amp;K262626&amp;G</oddFooter>
  </headerFooter>
  <colBreaks count="1" manualBreakCount="1">
    <brk id="5" max="28" man="1"/>
  </colBreaks>
  <drawing r:id="rId1"/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2ECBA6-6751-524C-8ED9-0E91AB89B9EB}">
  <sheetPr>
    <tabColor rgb="FFFEF445"/>
  </sheetPr>
  <dimension ref="A2:I166"/>
  <sheetViews>
    <sheetView zoomScaleNormal="100" workbookViewId="0">
      <selection activeCell="G27" sqref="G27"/>
    </sheetView>
  </sheetViews>
  <sheetFormatPr baseColWidth="10" defaultRowHeight="15" x14ac:dyDescent="0.2"/>
  <cols>
    <col min="1" max="1" width="33.6640625" style="42" customWidth="1"/>
    <col min="2" max="5" width="10.83203125" style="42"/>
    <col min="6" max="6" width="25.83203125" style="42" customWidth="1"/>
    <col min="7" max="7" width="65.83203125" style="42" customWidth="1"/>
    <col min="8" max="16384" width="10.83203125" style="42"/>
  </cols>
  <sheetData>
    <row r="2" spans="1:9" ht="31" customHeight="1" x14ac:dyDescent="0.2">
      <c r="A2" s="242" t="s">
        <v>44</v>
      </c>
      <c r="B2" s="242"/>
      <c r="C2" s="242"/>
      <c r="D2" s="242"/>
      <c r="E2" s="242"/>
      <c r="F2" s="242"/>
      <c r="G2" s="243"/>
      <c r="H2" s="42" t="s">
        <v>64</v>
      </c>
    </row>
    <row r="3" spans="1:9" ht="44" x14ac:dyDescent="0.2">
      <c r="A3" s="45" t="s">
        <v>84</v>
      </c>
      <c r="B3" s="45" t="s">
        <v>66</v>
      </c>
      <c r="C3" s="45" t="s">
        <v>65</v>
      </c>
      <c r="D3" s="45" t="s">
        <v>71</v>
      </c>
      <c r="E3" s="45" t="s">
        <v>50</v>
      </c>
      <c r="F3" s="45" t="s">
        <v>96</v>
      </c>
      <c r="G3" s="45" t="s">
        <v>51</v>
      </c>
    </row>
    <row r="4" spans="1:9" ht="33" customHeight="1" x14ac:dyDescent="0.2">
      <c r="A4" s="42" t="s">
        <v>93</v>
      </c>
      <c r="B4" s="46">
        <v>20250430</v>
      </c>
      <c r="C4" s="46" t="s">
        <v>69</v>
      </c>
      <c r="D4" s="46">
        <v>1410</v>
      </c>
      <c r="E4" s="47" t="s">
        <v>70</v>
      </c>
      <c r="F4" s="42" t="str">
        <f t="shared" ref="F4:F15" si="0">CONCATENATE($B$4,$H$2,D4,$H$2,$A4,$H$2,C4,$H$2,E4)</f>
        <v>20250430_1410_AI1_RA_01</v>
      </c>
      <c r="G4" s="46" t="s">
        <v>52</v>
      </c>
      <c r="H4" s="46"/>
      <c r="I4" s="46"/>
    </row>
    <row r="5" spans="1:9" ht="16" x14ac:dyDescent="0.2">
      <c r="A5" s="42" t="s">
        <v>94</v>
      </c>
      <c r="B5" s="46">
        <v>20250507</v>
      </c>
      <c r="C5" s="46" t="s">
        <v>72</v>
      </c>
      <c r="D5" s="46">
        <v>1630</v>
      </c>
      <c r="E5" s="47" t="s">
        <v>73</v>
      </c>
      <c r="F5" s="42" t="str">
        <f t="shared" si="0"/>
        <v>20250430_1630_AI2_CL_02</v>
      </c>
      <c r="G5" s="46" t="s">
        <v>87</v>
      </c>
      <c r="H5" s="46"/>
      <c r="I5" s="46"/>
    </row>
    <row r="6" spans="1:9" ht="16" x14ac:dyDescent="0.2">
      <c r="B6" s="46">
        <v>20250507</v>
      </c>
      <c r="C6" s="46" t="s">
        <v>85</v>
      </c>
      <c r="D6" s="46">
        <v>1632</v>
      </c>
      <c r="E6" s="47" t="s">
        <v>74</v>
      </c>
      <c r="F6" s="42" t="str">
        <f t="shared" si="0"/>
        <v>20250430_1632__CA_03</v>
      </c>
      <c r="G6" s="46" t="s">
        <v>86</v>
      </c>
      <c r="H6" s="46"/>
      <c r="I6" s="46"/>
    </row>
    <row r="7" spans="1:9" ht="16" x14ac:dyDescent="0.2">
      <c r="B7" s="46"/>
      <c r="C7" s="46"/>
      <c r="D7" s="46"/>
      <c r="E7" s="47" t="s">
        <v>75</v>
      </c>
      <c r="F7" s="42" t="str">
        <f t="shared" si="0"/>
        <v>20250430____04</v>
      </c>
      <c r="G7" s="46"/>
      <c r="H7" s="46"/>
      <c r="I7" s="46"/>
    </row>
    <row r="8" spans="1:9" ht="16" x14ac:dyDescent="0.2">
      <c r="B8" s="46"/>
      <c r="C8" s="46"/>
      <c r="D8" s="46"/>
      <c r="E8" s="47" t="s">
        <v>76</v>
      </c>
      <c r="F8" s="42" t="str">
        <f t="shared" si="0"/>
        <v>20250430____05</v>
      </c>
      <c r="G8" s="46"/>
      <c r="H8" s="46"/>
      <c r="I8" s="46"/>
    </row>
    <row r="9" spans="1:9" ht="16" x14ac:dyDescent="0.2">
      <c r="B9" s="46"/>
      <c r="C9" s="46"/>
      <c r="D9" s="46"/>
      <c r="E9" s="47" t="s">
        <v>77</v>
      </c>
      <c r="F9" s="42" t="str">
        <f t="shared" si="0"/>
        <v>20250430____06</v>
      </c>
      <c r="G9" s="46"/>
      <c r="H9" s="46"/>
      <c r="I9" s="46"/>
    </row>
    <row r="10" spans="1:9" ht="16" x14ac:dyDescent="0.2">
      <c r="B10" s="46"/>
      <c r="C10" s="46"/>
      <c r="D10" s="46"/>
      <c r="E10" s="47" t="s">
        <v>78</v>
      </c>
      <c r="F10" s="42" t="str">
        <f t="shared" si="0"/>
        <v>20250430____07</v>
      </c>
      <c r="G10" s="46"/>
      <c r="H10" s="46"/>
      <c r="I10" s="46"/>
    </row>
    <row r="11" spans="1:9" ht="16" x14ac:dyDescent="0.2">
      <c r="B11" s="46"/>
      <c r="C11" s="46"/>
      <c r="D11" s="46"/>
      <c r="E11" s="47" t="s">
        <v>79</v>
      </c>
      <c r="F11" s="42" t="str">
        <f t="shared" si="0"/>
        <v>20250430____08</v>
      </c>
      <c r="G11" s="46"/>
      <c r="H11" s="46"/>
      <c r="I11" s="46"/>
    </row>
    <row r="12" spans="1:9" ht="16" x14ac:dyDescent="0.2">
      <c r="B12" s="46"/>
      <c r="C12" s="46"/>
      <c r="D12" s="46"/>
      <c r="E12" s="47" t="s">
        <v>80</v>
      </c>
      <c r="F12" s="42" t="str">
        <f t="shared" si="0"/>
        <v>20250430____09</v>
      </c>
      <c r="G12" s="46"/>
      <c r="H12" s="46"/>
      <c r="I12" s="46"/>
    </row>
    <row r="13" spans="1:9" ht="16" x14ac:dyDescent="0.2">
      <c r="B13" s="46"/>
      <c r="C13" s="46"/>
      <c r="D13" s="46"/>
      <c r="E13" s="47" t="s">
        <v>81</v>
      </c>
      <c r="F13" s="42" t="str">
        <f t="shared" si="0"/>
        <v>20250430____10</v>
      </c>
      <c r="G13" s="46"/>
      <c r="H13" s="46"/>
      <c r="I13" s="46"/>
    </row>
    <row r="14" spans="1:9" ht="16" x14ac:dyDescent="0.2">
      <c r="B14" s="46"/>
      <c r="C14" s="46"/>
      <c r="D14" s="46"/>
      <c r="E14" s="47" t="s">
        <v>82</v>
      </c>
      <c r="F14" s="42" t="str">
        <f t="shared" si="0"/>
        <v>20250430____11</v>
      </c>
      <c r="G14" s="46"/>
      <c r="H14" s="46"/>
      <c r="I14" s="46"/>
    </row>
    <row r="15" spans="1:9" ht="16" x14ac:dyDescent="0.2">
      <c r="B15" s="46"/>
      <c r="C15" s="46"/>
      <c r="D15" s="46"/>
      <c r="E15" s="47" t="s">
        <v>83</v>
      </c>
      <c r="F15" s="42" t="str">
        <f t="shared" si="0"/>
        <v>20250430____12</v>
      </c>
      <c r="G15" s="46"/>
      <c r="H15" s="46"/>
      <c r="I15" s="46"/>
    </row>
    <row r="16" spans="1:9" x14ac:dyDescent="0.2">
      <c r="B16" s="46"/>
      <c r="C16" s="46"/>
      <c r="D16" s="46"/>
      <c r="E16" s="46"/>
      <c r="F16" s="46"/>
      <c r="G16" s="46"/>
      <c r="H16" s="46"/>
      <c r="I16" s="46"/>
    </row>
    <row r="17" spans="2:9" x14ac:dyDescent="0.2">
      <c r="B17" s="46"/>
      <c r="C17" s="46"/>
      <c r="D17" s="46"/>
      <c r="E17" s="46"/>
      <c r="F17" s="46"/>
      <c r="G17" s="46"/>
      <c r="H17" s="46"/>
      <c r="I17" s="46"/>
    </row>
    <row r="18" spans="2:9" x14ac:dyDescent="0.2">
      <c r="B18" s="46"/>
      <c r="C18" s="46"/>
      <c r="D18" s="46"/>
      <c r="E18" s="46"/>
      <c r="F18" s="46"/>
      <c r="G18" s="46"/>
      <c r="H18" s="46"/>
      <c r="I18" s="46"/>
    </row>
    <row r="19" spans="2:9" x14ac:dyDescent="0.2">
      <c r="B19" s="46"/>
      <c r="C19" s="46"/>
      <c r="D19" s="46"/>
      <c r="E19" s="46"/>
      <c r="F19" s="46"/>
      <c r="G19" s="46"/>
      <c r="H19" s="46"/>
      <c r="I19" s="46"/>
    </row>
    <row r="20" spans="2:9" x14ac:dyDescent="0.2">
      <c r="B20" s="46"/>
      <c r="C20" s="46"/>
      <c r="D20" s="46"/>
      <c r="E20" s="46"/>
      <c r="F20" s="46"/>
      <c r="G20" s="46"/>
      <c r="H20" s="46"/>
      <c r="I20" s="46"/>
    </row>
    <row r="21" spans="2:9" x14ac:dyDescent="0.2">
      <c r="B21" s="46"/>
      <c r="C21" s="46"/>
      <c r="D21" s="46"/>
      <c r="E21" s="46"/>
      <c r="F21" s="46"/>
      <c r="G21" s="46"/>
      <c r="H21" s="46"/>
      <c r="I21" s="46"/>
    </row>
    <row r="22" spans="2:9" x14ac:dyDescent="0.2">
      <c r="B22" s="46"/>
      <c r="C22" s="46"/>
      <c r="D22" s="46"/>
      <c r="E22" s="46"/>
      <c r="F22" s="46"/>
      <c r="G22" s="46"/>
      <c r="H22" s="46"/>
      <c r="I22" s="46"/>
    </row>
    <row r="23" spans="2:9" x14ac:dyDescent="0.2">
      <c r="B23" s="46"/>
      <c r="C23" s="46"/>
      <c r="D23" s="46"/>
      <c r="E23" s="46"/>
      <c r="F23" s="46"/>
      <c r="G23" s="46"/>
      <c r="H23" s="46"/>
      <c r="I23" s="46"/>
    </row>
    <row r="24" spans="2:9" x14ac:dyDescent="0.2">
      <c r="B24" s="46"/>
      <c r="C24" s="46"/>
      <c r="D24" s="46"/>
      <c r="E24" s="46"/>
      <c r="F24" s="46"/>
      <c r="G24" s="46"/>
      <c r="H24" s="46"/>
      <c r="I24" s="46"/>
    </row>
    <row r="25" spans="2:9" x14ac:dyDescent="0.2">
      <c r="B25" s="46"/>
      <c r="C25" s="46"/>
      <c r="D25" s="46"/>
      <c r="E25" s="46"/>
      <c r="F25" s="46"/>
      <c r="G25" s="46"/>
      <c r="H25" s="46"/>
      <c r="I25" s="46"/>
    </row>
    <row r="26" spans="2:9" x14ac:dyDescent="0.2">
      <c r="B26" s="46"/>
      <c r="C26" s="46"/>
      <c r="D26" s="46"/>
      <c r="E26" s="46"/>
      <c r="F26" s="46"/>
      <c r="G26" s="46"/>
      <c r="H26" s="46"/>
      <c r="I26" s="46"/>
    </row>
    <row r="27" spans="2:9" x14ac:dyDescent="0.2">
      <c r="B27" s="46"/>
      <c r="C27" s="46"/>
      <c r="D27" s="46"/>
      <c r="E27" s="46"/>
      <c r="F27" s="46"/>
      <c r="G27" s="46"/>
      <c r="H27" s="46"/>
      <c r="I27" s="46"/>
    </row>
    <row r="28" spans="2:9" x14ac:dyDescent="0.2">
      <c r="B28" s="46"/>
      <c r="C28" s="46"/>
      <c r="D28" s="46"/>
      <c r="E28" s="46"/>
      <c r="F28" s="46"/>
      <c r="G28" s="46"/>
      <c r="H28" s="46"/>
      <c r="I28" s="46"/>
    </row>
    <row r="29" spans="2:9" x14ac:dyDescent="0.2">
      <c r="B29" s="46"/>
      <c r="C29" s="46"/>
      <c r="D29" s="46"/>
      <c r="E29" s="46"/>
      <c r="F29" s="46"/>
      <c r="G29" s="46"/>
      <c r="H29" s="46"/>
      <c r="I29" s="46"/>
    </row>
    <row r="30" spans="2:9" x14ac:dyDescent="0.2">
      <c r="B30" s="46"/>
      <c r="C30" s="46"/>
      <c r="D30" s="46"/>
      <c r="E30" s="46"/>
      <c r="F30" s="46"/>
      <c r="G30" s="46"/>
      <c r="H30" s="46"/>
      <c r="I30" s="46"/>
    </row>
    <row r="31" spans="2:9" x14ac:dyDescent="0.2">
      <c r="B31" s="46"/>
      <c r="C31" s="46"/>
      <c r="D31" s="46"/>
      <c r="E31" s="46"/>
      <c r="F31" s="46"/>
      <c r="G31" s="46"/>
      <c r="H31" s="46"/>
      <c r="I31" s="46"/>
    </row>
    <row r="32" spans="2:9" x14ac:dyDescent="0.2">
      <c r="B32" s="46"/>
      <c r="C32" s="46"/>
      <c r="D32" s="46"/>
      <c r="E32" s="46"/>
      <c r="F32" s="46"/>
      <c r="G32" s="46"/>
      <c r="H32" s="46"/>
      <c r="I32" s="46"/>
    </row>
    <row r="33" spans="2:9" x14ac:dyDescent="0.2">
      <c r="B33" s="46"/>
      <c r="C33" s="46"/>
      <c r="D33" s="46"/>
      <c r="E33" s="46"/>
      <c r="F33" s="46"/>
      <c r="G33" s="46"/>
      <c r="H33" s="46"/>
      <c r="I33" s="46"/>
    </row>
    <row r="34" spans="2:9" x14ac:dyDescent="0.2">
      <c r="B34" s="46"/>
      <c r="C34" s="46"/>
      <c r="D34" s="46"/>
      <c r="E34" s="46"/>
      <c r="F34" s="46"/>
      <c r="G34" s="46"/>
      <c r="H34" s="46"/>
      <c r="I34" s="46"/>
    </row>
    <row r="35" spans="2:9" x14ac:dyDescent="0.2">
      <c r="B35" s="46"/>
      <c r="C35" s="46"/>
      <c r="D35" s="46"/>
      <c r="E35" s="46"/>
      <c r="F35" s="46"/>
      <c r="G35" s="46"/>
      <c r="H35" s="46"/>
      <c r="I35" s="46"/>
    </row>
    <row r="36" spans="2:9" x14ac:dyDescent="0.2">
      <c r="B36" s="46"/>
      <c r="C36" s="46"/>
      <c r="D36" s="46"/>
      <c r="E36" s="46"/>
      <c r="F36" s="46"/>
      <c r="G36" s="46"/>
      <c r="H36" s="46"/>
      <c r="I36" s="46"/>
    </row>
    <row r="37" spans="2:9" x14ac:dyDescent="0.2">
      <c r="B37" s="46"/>
      <c r="C37" s="46"/>
      <c r="D37" s="46"/>
      <c r="E37" s="46"/>
      <c r="F37" s="46"/>
      <c r="G37" s="46"/>
      <c r="H37" s="46"/>
      <c r="I37" s="46"/>
    </row>
    <row r="38" spans="2:9" x14ac:dyDescent="0.2">
      <c r="B38" s="46"/>
      <c r="C38" s="46"/>
      <c r="D38" s="46"/>
      <c r="E38" s="46"/>
      <c r="F38" s="46"/>
      <c r="G38" s="46"/>
      <c r="H38" s="46"/>
      <c r="I38" s="46"/>
    </row>
    <row r="39" spans="2:9" x14ac:dyDescent="0.2">
      <c r="B39" s="46"/>
      <c r="C39" s="46"/>
      <c r="D39" s="46"/>
      <c r="E39" s="46"/>
      <c r="F39" s="46"/>
      <c r="G39" s="46"/>
      <c r="H39" s="46"/>
      <c r="I39" s="46"/>
    </row>
    <row r="40" spans="2:9" x14ac:dyDescent="0.2">
      <c r="B40" s="46"/>
      <c r="C40" s="46"/>
      <c r="D40" s="46"/>
      <c r="E40" s="46"/>
      <c r="F40" s="46"/>
      <c r="G40" s="46"/>
      <c r="H40" s="46"/>
      <c r="I40" s="46"/>
    </row>
    <row r="41" spans="2:9" x14ac:dyDescent="0.2">
      <c r="B41" s="46"/>
      <c r="C41" s="46"/>
      <c r="D41" s="46"/>
      <c r="E41" s="46"/>
      <c r="F41" s="46"/>
      <c r="G41" s="46"/>
      <c r="H41" s="46"/>
      <c r="I41" s="46"/>
    </row>
    <row r="42" spans="2:9" x14ac:dyDescent="0.2">
      <c r="B42" s="46"/>
      <c r="C42" s="46"/>
      <c r="D42" s="46"/>
      <c r="E42" s="46"/>
      <c r="F42" s="46"/>
      <c r="G42" s="46"/>
      <c r="H42" s="46"/>
      <c r="I42" s="46"/>
    </row>
    <row r="43" spans="2:9" x14ac:dyDescent="0.2">
      <c r="B43" s="46"/>
      <c r="C43" s="46"/>
      <c r="D43" s="46"/>
      <c r="E43" s="46"/>
      <c r="F43" s="46"/>
      <c r="G43" s="46"/>
      <c r="H43" s="46"/>
      <c r="I43" s="46"/>
    </row>
    <row r="44" spans="2:9" x14ac:dyDescent="0.2">
      <c r="B44" s="46"/>
      <c r="C44" s="46"/>
      <c r="D44" s="46"/>
      <c r="E44" s="46"/>
      <c r="F44" s="46"/>
      <c r="G44" s="46"/>
      <c r="H44" s="46"/>
      <c r="I44" s="46"/>
    </row>
    <row r="45" spans="2:9" x14ac:dyDescent="0.2">
      <c r="B45" s="46"/>
      <c r="C45" s="46"/>
      <c r="D45" s="46"/>
      <c r="E45" s="46"/>
      <c r="F45" s="46"/>
      <c r="G45" s="46"/>
      <c r="H45" s="46"/>
      <c r="I45" s="46"/>
    </row>
    <row r="46" spans="2:9" x14ac:dyDescent="0.2">
      <c r="B46" s="46"/>
      <c r="C46" s="46"/>
      <c r="D46" s="46"/>
      <c r="E46" s="46"/>
      <c r="F46" s="46"/>
      <c r="G46" s="46"/>
      <c r="H46" s="46"/>
      <c r="I46" s="46"/>
    </row>
    <row r="47" spans="2:9" x14ac:dyDescent="0.2">
      <c r="B47" s="46"/>
      <c r="C47" s="46"/>
      <c r="D47" s="46"/>
      <c r="E47" s="46"/>
      <c r="F47" s="46"/>
      <c r="G47" s="46"/>
      <c r="H47" s="46"/>
      <c r="I47" s="46"/>
    </row>
    <row r="48" spans="2:9" x14ac:dyDescent="0.2">
      <c r="B48" s="46"/>
      <c r="C48" s="46"/>
      <c r="D48" s="46"/>
      <c r="E48" s="46"/>
      <c r="F48" s="46"/>
      <c r="G48" s="46"/>
      <c r="H48" s="46"/>
      <c r="I48" s="46"/>
    </row>
    <row r="49" spans="2:9" x14ac:dyDescent="0.2">
      <c r="B49" s="46"/>
      <c r="C49" s="46"/>
      <c r="D49" s="46"/>
      <c r="E49" s="46"/>
      <c r="F49" s="46"/>
      <c r="G49" s="46"/>
      <c r="H49" s="46"/>
      <c r="I49" s="46"/>
    </row>
    <row r="50" spans="2:9" x14ac:dyDescent="0.2">
      <c r="B50" s="46"/>
      <c r="C50" s="46"/>
      <c r="D50" s="46"/>
      <c r="E50" s="46"/>
      <c r="F50" s="46"/>
      <c r="G50" s="46"/>
      <c r="H50" s="46"/>
      <c r="I50" s="46"/>
    </row>
    <row r="51" spans="2:9" x14ac:dyDescent="0.2">
      <c r="B51" s="46"/>
      <c r="C51" s="46"/>
      <c r="D51" s="46"/>
      <c r="E51" s="46"/>
      <c r="F51" s="46"/>
      <c r="G51" s="46"/>
      <c r="H51" s="46"/>
      <c r="I51" s="46"/>
    </row>
    <row r="52" spans="2:9" x14ac:dyDescent="0.2">
      <c r="B52" s="46"/>
      <c r="C52" s="46"/>
      <c r="D52" s="46"/>
      <c r="E52" s="46"/>
      <c r="F52" s="46"/>
      <c r="G52" s="46"/>
      <c r="H52" s="46"/>
      <c r="I52" s="46"/>
    </row>
    <row r="53" spans="2:9" x14ac:dyDescent="0.2">
      <c r="B53" s="46"/>
      <c r="C53" s="46"/>
      <c r="D53" s="46"/>
      <c r="E53" s="46"/>
      <c r="F53" s="46"/>
      <c r="G53" s="46"/>
      <c r="H53" s="46"/>
      <c r="I53" s="46"/>
    </row>
    <row r="54" spans="2:9" x14ac:dyDescent="0.2">
      <c r="B54" s="46"/>
      <c r="C54" s="46"/>
      <c r="D54" s="46"/>
      <c r="E54" s="46"/>
      <c r="F54" s="46"/>
      <c r="G54" s="46"/>
      <c r="H54" s="46"/>
      <c r="I54" s="46"/>
    </row>
    <row r="55" spans="2:9" x14ac:dyDescent="0.2">
      <c r="B55" s="46"/>
      <c r="C55" s="46"/>
      <c r="D55" s="46"/>
      <c r="E55" s="46"/>
      <c r="F55" s="46"/>
      <c r="G55" s="46"/>
      <c r="H55" s="46"/>
      <c r="I55" s="46"/>
    </row>
    <row r="56" spans="2:9" x14ac:dyDescent="0.2">
      <c r="B56" s="46"/>
      <c r="C56" s="46"/>
      <c r="D56" s="46"/>
      <c r="E56" s="46"/>
      <c r="F56" s="46"/>
      <c r="G56" s="46"/>
      <c r="H56" s="46"/>
      <c r="I56" s="46"/>
    </row>
    <row r="57" spans="2:9" x14ac:dyDescent="0.2">
      <c r="B57" s="46"/>
      <c r="C57" s="46"/>
      <c r="D57" s="46"/>
      <c r="E57" s="46"/>
      <c r="F57" s="46"/>
      <c r="G57" s="46"/>
      <c r="H57" s="46"/>
      <c r="I57" s="46"/>
    </row>
    <row r="58" spans="2:9" x14ac:dyDescent="0.2">
      <c r="B58" s="46"/>
      <c r="C58" s="46"/>
      <c r="D58" s="46"/>
      <c r="E58" s="46"/>
      <c r="F58" s="46"/>
      <c r="G58" s="46"/>
      <c r="H58" s="46"/>
      <c r="I58" s="46"/>
    </row>
    <row r="59" spans="2:9" x14ac:dyDescent="0.2">
      <c r="B59" s="46"/>
      <c r="C59" s="46"/>
      <c r="D59" s="46"/>
      <c r="E59" s="46"/>
      <c r="F59" s="46"/>
      <c r="G59" s="46"/>
      <c r="H59" s="46"/>
      <c r="I59" s="46"/>
    </row>
    <row r="60" spans="2:9" x14ac:dyDescent="0.2">
      <c r="B60" s="46"/>
      <c r="C60" s="46"/>
      <c r="D60" s="46"/>
      <c r="E60" s="46"/>
      <c r="F60" s="46"/>
      <c r="G60" s="46"/>
      <c r="H60" s="46"/>
      <c r="I60" s="46"/>
    </row>
    <row r="61" spans="2:9" x14ac:dyDescent="0.2">
      <c r="B61" s="46"/>
      <c r="C61" s="46"/>
      <c r="D61" s="46"/>
      <c r="E61" s="46"/>
      <c r="F61" s="46"/>
      <c r="G61" s="46"/>
      <c r="H61" s="46"/>
      <c r="I61" s="46"/>
    </row>
    <row r="62" spans="2:9" x14ac:dyDescent="0.2">
      <c r="B62" s="46"/>
      <c r="C62" s="46"/>
      <c r="D62" s="46"/>
      <c r="E62" s="46"/>
      <c r="F62" s="46"/>
      <c r="G62" s="46"/>
      <c r="H62" s="46"/>
      <c r="I62" s="46"/>
    </row>
    <row r="63" spans="2:9" x14ac:dyDescent="0.2">
      <c r="B63" s="46"/>
      <c r="C63" s="46"/>
      <c r="D63" s="46"/>
      <c r="E63" s="46"/>
      <c r="F63" s="46"/>
      <c r="G63" s="46"/>
      <c r="H63" s="46"/>
      <c r="I63" s="46"/>
    </row>
    <row r="64" spans="2:9" x14ac:dyDescent="0.2">
      <c r="B64" s="46"/>
      <c r="C64" s="46"/>
      <c r="D64" s="46"/>
      <c r="E64" s="46"/>
      <c r="F64" s="46"/>
      <c r="G64" s="46"/>
      <c r="H64" s="46"/>
      <c r="I64" s="46"/>
    </row>
    <row r="65" spans="2:9" x14ac:dyDescent="0.2">
      <c r="B65" s="46"/>
      <c r="C65" s="46"/>
      <c r="D65" s="46"/>
      <c r="E65" s="46"/>
      <c r="F65" s="46"/>
      <c r="G65" s="46"/>
      <c r="H65" s="46"/>
      <c r="I65" s="46"/>
    </row>
    <row r="66" spans="2:9" x14ac:dyDescent="0.2">
      <c r="B66" s="46"/>
      <c r="C66" s="46"/>
      <c r="D66" s="46"/>
      <c r="E66" s="46"/>
      <c r="F66" s="46"/>
      <c r="G66" s="46"/>
      <c r="H66" s="46"/>
      <c r="I66" s="46"/>
    </row>
    <row r="67" spans="2:9" x14ac:dyDescent="0.2">
      <c r="B67" s="46"/>
      <c r="C67" s="46"/>
      <c r="D67" s="46"/>
      <c r="E67" s="46"/>
      <c r="F67" s="46"/>
      <c r="G67" s="46"/>
      <c r="H67" s="46"/>
      <c r="I67" s="46"/>
    </row>
    <row r="68" spans="2:9" x14ac:dyDescent="0.2">
      <c r="B68" s="46"/>
      <c r="C68" s="46"/>
      <c r="D68" s="46"/>
      <c r="E68" s="46"/>
      <c r="F68" s="46"/>
      <c r="G68" s="46"/>
      <c r="H68" s="46"/>
      <c r="I68" s="46"/>
    </row>
    <row r="69" spans="2:9" x14ac:dyDescent="0.2">
      <c r="B69" s="46"/>
      <c r="C69" s="46"/>
      <c r="D69" s="46"/>
      <c r="E69" s="46"/>
      <c r="F69" s="46"/>
      <c r="G69" s="46"/>
      <c r="H69" s="46"/>
      <c r="I69" s="46"/>
    </row>
    <row r="70" spans="2:9" x14ac:dyDescent="0.2">
      <c r="B70" s="46"/>
      <c r="C70" s="46"/>
      <c r="D70" s="46"/>
      <c r="E70" s="46"/>
      <c r="F70" s="46"/>
      <c r="G70" s="46"/>
      <c r="H70" s="46"/>
      <c r="I70" s="46"/>
    </row>
    <row r="71" spans="2:9" x14ac:dyDescent="0.2">
      <c r="B71" s="46"/>
      <c r="C71" s="46"/>
      <c r="D71" s="46"/>
      <c r="E71" s="46"/>
      <c r="F71" s="46"/>
      <c r="G71" s="46"/>
      <c r="H71" s="46"/>
      <c r="I71" s="46"/>
    </row>
    <row r="72" spans="2:9" x14ac:dyDescent="0.2">
      <c r="B72" s="46"/>
      <c r="C72" s="46"/>
      <c r="D72" s="46"/>
      <c r="E72" s="46"/>
      <c r="F72" s="46"/>
      <c r="G72" s="46"/>
      <c r="H72" s="46"/>
      <c r="I72" s="46"/>
    </row>
    <row r="73" spans="2:9" x14ac:dyDescent="0.2">
      <c r="B73" s="46"/>
      <c r="C73" s="46"/>
      <c r="D73" s="46"/>
      <c r="E73" s="46"/>
      <c r="F73" s="46"/>
      <c r="G73" s="46"/>
      <c r="H73" s="46"/>
      <c r="I73" s="46"/>
    </row>
    <row r="74" spans="2:9" x14ac:dyDescent="0.2">
      <c r="B74" s="46"/>
      <c r="C74" s="46"/>
      <c r="D74" s="46"/>
      <c r="E74" s="46"/>
      <c r="F74" s="46"/>
      <c r="G74" s="46"/>
      <c r="H74" s="46"/>
      <c r="I74" s="46"/>
    </row>
    <row r="75" spans="2:9" x14ac:dyDescent="0.2">
      <c r="B75" s="46"/>
      <c r="C75" s="46"/>
      <c r="D75" s="46"/>
      <c r="E75" s="46"/>
      <c r="F75" s="46"/>
      <c r="G75" s="46"/>
      <c r="H75" s="46"/>
      <c r="I75" s="46"/>
    </row>
    <row r="76" spans="2:9" x14ac:dyDescent="0.2">
      <c r="B76" s="46"/>
      <c r="C76" s="46"/>
      <c r="D76" s="46"/>
      <c r="E76" s="46"/>
      <c r="F76" s="46"/>
      <c r="G76" s="46"/>
      <c r="H76" s="46"/>
      <c r="I76" s="46"/>
    </row>
    <row r="77" spans="2:9" x14ac:dyDescent="0.2">
      <c r="B77" s="46"/>
      <c r="C77" s="46"/>
      <c r="D77" s="46"/>
      <c r="E77" s="46"/>
      <c r="F77" s="46"/>
      <c r="G77" s="46"/>
      <c r="H77" s="46"/>
      <c r="I77" s="46"/>
    </row>
    <row r="78" spans="2:9" x14ac:dyDescent="0.2">
      <c r="B78" s="46"/>
      <c r="C78" s="46"/>
      <c r="D78" s="46"/>
      <c r="E78" s="46"/>
      <c r="F78" s="46"/>
      <c r="G78" s="46"/>
      <c r="H78" s="46"/>
      <c r="I78" s="46"/>
    </row>
    <row r="79" spans="2:9" x14ac:dyDescent="0.2">
      <c r="B79" s="46"/>
      <c r="C79" s="46"/>
      <c r="D79" s="46"/>
      <c r="E79" s="46"/>
      <c r="F79" s="46"/>
      <c r="G79" s="46"/>
      <c r="H79" s="46"/>
      <c r="I79" s="46"/>
    </row>
    <row r="80" spans="2:9" x14ac:dyDescent="0.2">
      <c r="B80" s="46"/>
      <c r="C80" s="46"/>
      <c r="D80" s="46"/>
      <c r="E80" s="46"/>
      <c r="F80" s="46"/>
      <c r="G80" s="46"/>
      <c r="H80" s="46"/>
      <c r="I80" s="46"/>
    </row>
    <row r="81" spans="2:9" x14ac:dyDescent="0.2">
      <c r="B81" s="46"/>
      <c r="C81" s="46"/>
      <c r="D81" s="46"/>
      <c r="E81" s="46"/>
      <c r="F81" s="46"/>
      <c r="G81" s="46"/>
      <c r="H81" s="46"/>
      <c r="I81" s="46"/>
    </row>
    <row r="82" spans="2:9" x14ac:dyDescent="0.2">
      <c r="B82" s="46"/>
      <c r="C82" s="46"/>
      <c r="D82" s="46"/>
      <c r="E82" s="46"/>
      <c r="F82" s="46"/>
      <c r="G82" s="46"/>
      <c r="H82" s="46"/>
      <c r="I82" s="46"/>
    </row>
    <row r="83" spans="2:9" x14ac:dyDescent="0.2">
      <c r="B83" s="46"/>
      <c r="C83" s="46"/>
      <c r="D83" s="46"/>
      <c r="E83" s="46"/>
      <c r="F83" s="46"/>
      <c r="G83" s="46"/>
      <c r="H83" s="46"/>
      <c r="I83" s="46"/>
    </row>
    <row r="84" spans="2:9" x14ac:dyDescent="0.2">
      <c r="B84" s="46"/>
      <c r="C84" s="46"/>
      <c r="D84" s="46"/>
      <c r="E84" s="46"/>
      <c r="F84" s="46"/>
      <c r="G84" s="46"/>
      <c r="H84" s="46"/>
      <c r="I84" s="46"/>
    </row>
    <row r="85" spans="2:9" x14ac:dyDescent="0.2">
      <c r="B85" s="46"/>
      <c r="C85" s="46"/>
      <c r="D85" s="46"/>
      <c r="E85" s="46"/>
      <c r="F85" s="46"/>
      <c r="G85" s="46"/>
      <c r="H85" s="46"/>
      <c r="I85" s="46"/>
    </row>
    <row r="86" spans="2:9" x14ac:dyDescent="0.2">
      <c r="B86" s="46"/>
      <c r="C86" s="46"/>
      <c r="D86" s="46"/>
      <c r="E86" s="46"/>
      <c r="F86" s="46"/>
      <c r="G86" s="46"/>
      <c r="H86" s="46"/>
      <c r="I86" s="46"/>
    </row>
    <row r="87" spans="2:9" x14ac:dyDescent="0.2">
      <c r="B87" s="46"/>
      <c r="C87" s="46"/>
      <c r="D87" s="46"/>
      <c r="E87" s="46"/>
      <c r="F87" s="46"/>
      <c r="G87" s="46"/>
      <c r="H87" s="46"/>
      <c r="I87" s="46"/>
    </row>
    <row r="88" spans="2:9" x14ac:dyDescent="0.2">
      <c r="B88" s="46"/>
      <c r="C88" s="46"/>
      <c r="D88" s="46"/>
      <c r="E88" s="46"/>
      <c r="F88" s="46"/>
      <c r="G88" s="46"/>
      <c r="H88" s="46"/>
      <c r="I88" s="46"/>
    </row>
    <row r="89" spans="2:9" x14ac:dyDescent="0.2">
      <c r="B89" s="46"/>
      <c r="C89" s="46"/>
      <c r="D89" s="46"/>
      <c r="E89" s="46"/>
      <c r="F89" s="46"/>
      <c r="G89" s="46"/>
      <c r="H89" s="46"/>
      <c r="I89" s="46"/>
    </row>
    <row r="90" spans="2:9" x14ac:dyDescent="0.2">
      <c r="B90" s="46"/>
      <c r="C90" s="46"/>
      <c r="D90" s="46"/>
      <c r="E90" s="46"/>
      <c r="F90" s="46"/>
      <c r="G90" s="46"/>
      <c r="H90" s="46"/>
      <c r="I90" s="46"/>
    </row>
    <row r="91" spans="2:9" x14ac:dyDescent="0.2">
      <c r="B91" s="46"/>
      <c r="C91" s="46"/>
      <c r="D91" s="46"/>
      <c r="E91" s="46"/>
      <c r="F91" s="46"/>
      <c r="G91" s="46"/>
      <c r="H91" s="46"/>
      <c r="I91" s="46"/>
    </row>
    <row r="92" spans="2:9" x14ac:dyDescent="0.2">
      <c r="B92" s="46"/>
      <c r="C92" s="46"/>
      <c r="D92" s="46"/>
      <c r="E92" s="46"/>
      <c r="F92" s="46"/>
      <c r="G92" s="46"/>
      <c r="H92" s="46"/>
      <c r="I92" s="46"/>
    </row>
    <row r="93" spans="2:9" x14ac:dyDescent="0.2">
      <c r="B93" s="46"/>
      <c r="C93" s="46"/>
      <c r="D93" s="46"/>
      <c r="E93" s="46"/>
      <c r="F93" s="46"/>
      <c r="G93" s="46"/>
      <c r="H93" s="46"/>
      <c r="I93" s="46"/>
    </row>
    <row r="94" spans="2:9" x14ac:dyDescent="0.2">
      <c r="B94" s="46"/>
      <c r="C94" s="46"/>
      <c r="D94" s="46"/>
      <c r="E94" s="46"/>
      <c r="F94" s="46"/>
      <c r="G94" s="46"/>
      <c r="H94" s="46"/>
      <c r="I94" s="46"/>
    </row>
    <row r="95" spans="2:9" x14ac:dyDescent="0.2">
      <c r="B95" s="46"/>
      <c r="C95" s="46"/>
      <c r="D95" s="46"/>
      <c r="E95" s="46"/>
      <c r="F95" s="46"/>
      <c r="G95" s="46"/>
      <c r="H95" s="46"/>
      <c r="I95" s="46"/>
    </row>
    <row r="96" spans="2:9" x14ac:dyDescent="0.2">
      <c r="B96" s="46"/>
      <c r="C96" s="46"/>
      <c r="D96" s="46"/>
      <c r="E96" s="46"/>
      <c r="F96" s="46"/>
      <c r="G96" s="46"/>
      <c r="H96" s="46"/>
      <c r="I96" s="46"/>
    </row>
    <row r="97" spans="2:9" x14ac:dyDescent="0.2">
      <c r="B97" s="46"/>
      <c r="C97" s="46"/>
      <c r="D97" s="46"/>
      <c r="E97" s="46"/>
      <c r="F97" s="46"/>
      <c r="G97" s="46"/>
      <c r="H97" s="46"/>
      <c r="I97" s="46"/>
    </row>
    <row r="98" spans="2:9" x14ac:dyDescent="0.2">
      <c r="B98" s="46"/>
      <c r="C98" s="46"/>
      <c r="D98" s="46"/>
      <c r="E98" s="46"/>
      <c r="F98" s="46"/>
      <c r="G98" s="46"/>
      <c r="H98" s="46"/>
      <c r="I98" s="46"/>
    </row>
    <row r="99" spans="2:9" x14ac:dyDescent="0.2">
      <c r="B99" s="46"/>
      <c r="C99" s="46"/>
      <c r="D99" s="46"/>
      <c r="E99" s="46"/>
      <c r="F99" s="46"/>
      <c r="G99" s="46"/>
      <c r="H99" s="46"/>
      <c r="I99" s="46"/>
    </row>
    <row r="100" spans="2:9" x14ac:dyDescent="0.2">
      <c r="B100" s="46"/>
      <c r="C100" s="46"/>
      <c r="D100" s="46"/>
      <c r="E100" s="46"/>
      <c r="F100" s="46"/>
      <c r="G100" s="46"/>
      <c r="H100" s="46"/>
      <c r="I100" s="46"/>
    </row>
    <row r="101" spans="2:9" x14ac:dyDescent="0.2">
      <c r="B101" s="46"/>
      <c r="C101" s="46"/>
      <c r="D101" s="46"/>
      <c r="E101" s="46"/>
      <c r="F101" s="46"/>
      <c r="G101" s="46"/>
      <c r="H101" s="46"/>
      <c r="I101" s="46"/>
    </row>
    <row r="102" spans="2:9" x14ac:dyDescent="0.2">
      <c r="B102" s="46"/>
      <c r="C102" s="46"/>
      <c r="D102" s="46"/>
      <c r="E102" s="46"/>
      <c r="F102" s="46"/>
      <c r="G102" s="46"/>
      <c r="H102" s="46"/>
      <c r="I102" s="46"/>
    </row>
    <row r="103" spans="2:9" x14ac:dyDescent="0.2">
      <c r="B103" s="46"/>
      <c r="C103" s="46"/>
      <c r="D103" s="46"/>
      <c r="E103" s="46"/>
      <c r="F103" s="46"/>
      <c r="G103" s="46"/>
      <c r="H103" s="46"/>
      <c r="I103" s="46"/>
    </row>
    <row r="104" spans="2:9" x14ac:dyDescent="0.2">
      <c r="B104" s="46"/>
      <c r="C104" s="46"/>
      <c r="D104" s="46"/>
      <c r="E104" s="46"/>
      <c r="F104" s="46"/>
      <c r="G104" s="46"/>
      <c r="H104" s="46"/>
      <c r="I104" s="46"/>
    </row>
    <row r="105" spans="2:9" x14ac:dyDescent="0.2">
      <c r="B105" s="46"/>
      <c r="C105" s="46"/>
      <c r="D105" s="46"/>
      <c r="E105" s="46"/>
      <c r="F105" s="46"/>
      <c r="G105" s="46"/>
      <c r="H105" s="46"/>
      <c r="I105" s="46"/>
    </row>
    <row r="106" spans="2:9" x14ac:dyDescent="0.2">
      <c r="B106" s="46"/>
      <c r="C106" s="46"/>
      <c r="D106" s="46"/>
      <c r="E106" s="46"/>
      <c r="F106" s="46"/>
      <c r="G106" s="46"/>
      <c r="H106" s="46"/>
      <c r="I106" s="46"/>
    </row>
    <row r="107" spans="2:9" x14ac:dyDescent="0.2">
      <c r="B107" s="46"/>
      <c r="C107" s="46"/>
      <c r="D107" s="46"/>
      <c r="E107" s="46"/>
      <c r="F107" s="46"/>
      <c r="G107" s="46"/>
      <c r="H107" s="46"/>
      <c r="I107" s="46"/>
    </row>
    <row r="108" spans="2:9" x14ac:dyDescent="0.2">
      <c r="B108" s="46"/>
      <c r="C108" s="46"/>
      <c r="D108" s="46"/>
      <c r="E108" s="46"/>
      <c r="F108" s="46"/>
      <c r="G108" s="46"/>
      <c r="H108" s="46"/>
      <c r="I108" s="46"/>
    </row>
    <row r="109" spans="2:9" x14ac:dyDescent="0.2">
      <c r="B109" s="46"/>
      <c r="C109" s="46"/>
      <c r="D109" s="46"/>
      <c r="E109" s="46"/>
      <c r="F109" s="46"/>
      <c r="G109" s="46"/>
      <c r="H109" s="46"/>
      <c r="I109" s="46"/>
    </row>
    <row r="110" spans="2:9" x14ac:dyDescent="0.2">
      <c r="B110" s="46"/>
      <c r="C110" s="46"/>
      <c r="D110" s="46"/>
      <c r="E110" s="46"/>
      <c r="F110" s="46"/>
      <c r="G110" s="46"/>
      <c r="H110" s="46"/>
      <c r="I110" s="46"/>
    </row>
    <row r="111" spans="2:9" x14ac:dyDescent="0.2">
      <c r="B111" s="46"/>
      <c r="C111" s="46"/>
      <c r="D111" s="46"/>
      <c r="E111" s="46"/>
      <c r="F111" s="46"/>
      <c r="G111" s="46"/>
      <c r="H111" s="46"/>
      <c r="I111" s="46"/>
    </row>
    <row r="112" spans="2:9" x14ac:dyDescent="0.2">
      <c r="B112" s="46"/>
      <c r="C112" s="46"/>
      <c r="D112" s="46"/>
      <c r="E112" s="46"/>
      <c r="F112" s="46"/>
      <c r="G112" s="46"/>
      <c r="H112" s="46"/>
      <c r="I112" s="46"/>
    </row>
    <row r="113" spans="2:9" x14ac:dyDescent="0.2">
      <c r="B113" s="46"/>
      <c r="C113" s="46"/>
      <c r="D113" s="46"/>
      <c r="E113" s="46"/>
      <c r="F113" s="46"/>
      <c r="G113" s="46"/>
      <c r="H113" s="46"/>
      <c r="I113" s="46"/>
    </row>
    <row r="114" spans="2:9" x14ac:dyDescent="0.2">
      <c r="B114" s="46"/>
      <c r="C114" s="46"/>
      <c r="D114" s="46"/>
      <c r="E114" s="46"/>
      <c r="F114" s="46"/>
      <c r="G114" s="46"/>
      <c r="H114" s="46"/>
      <c r="I114" s="46"/>
    </row>
    <row r="115" spans="2:9" x14ac:dyDescent="0.2">
      <c r="B115" s="46"/>
      <c r="C115" s="46"/>
      <c r="D115" s="46"/>
      <c r="E115" s="46"/>
      <c r="F115" s="46"/>
      <c r="G115" s="46"/>
      <c r="H115" s="46"/>
      <c r="I115" s="46"/>
    </row>
    <row r="116" spans="2:9" x14ac:dyDescent="0.2">
      <c r="B116" s="46"/>
      <c r="C116" s="46"/>
      <c r="D116" s="46"/>
      <c r="E116" s="46"/>
      <c r="F116" s="46"/>
      <c r="G116" s="46"/>
      <c r="H116" s="46"/>
      <c r="I116" s="46"/>
    </row>
    <row r="117" spans="2:9" x14ac:dyDescent="0.2">
      <c r="B117" s="46"/>
      <c r="C117" s="46"/>
      <c r="D117" s="46"/>
      <c r="E117" s="46"/>
      <c r="F117" s="46"/>
      <c r="G117" s="46"/>
      <c r="H117" s="46"/>
      <c r="I117" s="46"/>
    </row>
    <row r="118" spans="2:9" x14ac:dyDescent="0.2">
      <c r="B118" s="46"/>
      <c r="C118" s="46"/>
      <c r="D118" s="46"/>
      <c r="E118" s="46"/>
      <c r="F118" s="46"/>
      <c r="G118" s="46"/>
      <c r="H118" s="46"/>
      <c r="I118" s="46"/>
    </row>
    <row r="119" spans="2:9" x14ac:dyDescent="0.2">
      <c r="B119" s="46"/>
      <c r="C119" s="46"/>
      <c r="D119" s="46"/>
      <c r="E119" s="46"/>
      <c r="F119" s="46"/>
      <c r="G119" s="46"/>
      <c r="H119" s="46"/>
      <c r="I119" s="46"/>
    </row>
    <row r="120" spans="2:9" x14ac:dyDescent="0.2">
      <c r="B120" s="46"/>
      <c r="C120" s="46"/>
      <c r="D120" s="46"/>
      <c r="E120" s="46"/>
      <c r="F120" s="46"/>
      <c r="G120" s="46"/>
      <c r="H120" s="46"/>
      <c r="I120" s="46"/>
    </row>
    <row r="121" spans="2:9" x14ac:dyDescent="0.2">
      <c r="B121" s="46"/>
      <c r="C121" s="46"/>
      <c r="D121" s="46"/>
      <c r="E121" s="46"/>
      <c r="F121" s="46"/>
      <c r="G121" s="46"/>
      <c r="H121" s="46"/>
      <c r="I121" s="46"/>
    </row>
    <row r="122" spans="2:9" x14ac:dyDescent="0.2">
      <c r="B122" s="46"/>
      <c r="C122" s="46"/>
      <c r="D122" s="46"/>
      <c r="E122" s="46"/>
      <c r="F122" s="46"/>
      <c r="G122" s="46"/>
      <c r="H122" s="46"/>
      <c r="I122" s="46"/>
    </row>
    <row r="123" spans="2:9" x14ac:dyDescent="0.2">
      <c r="B123" s="46"/>
      <c r="C123" s="46"/>
      <c r="D123" s="46"/>
      <c r="E123" s="46"/>
      <c r="F123" s="46"/>
      <c r="G123" s="46"/>
      <c r="H123" s="46"/>
      <c r="I123" s="46"/>
    </row>
    <row r="124" spans="2:9" x14ac:dyDescent="0.2">
      <c r="B124" s="46"/>
      <c r="C124" s="46"/>
      <c r="D124" s="46"/>
      <c r="E124" s="46"/>
      <c r="F124" s="46"/>
      <c r="G124" s="46"/>
      <c r="H124" s="46"/>
      <c r="I124" s="46"/>
    </row>
    <row r="125" spans="2:9" x14ac:dyDescent="0.2">
      <c r="B125" s="46"/>
      <c r="C125" s="46"/>
      <c r="D125" s="46"/>
      <c r="E125" s="46"/>
      <c r="F125" s="46"/>
      <c r="G125" s="46"/>
      <c r="H125" s="46"/>
      <c r="I125" s="46"/>
    </row>
    <row r="126" spans="2:9" x14ac:dyDescent="0.2">
      <c r="B126" s="46"/>
      <c r="C126" s="46"/>
      <c r="D126" s="46"/>
      <c r="E126" s="46"/>
      <c r="F126" s="46"/>
      <c r="G126" s="46"/>
      <c r="H126" s="46"/>
      <c r="I126" s="46"/>
    </row>
    <row r="127" spans="2:9" x14ac:dyDescent="0.2">
      <c r="B127" s="46"/>
      <c r="C127" s="46"/>
      <c r="D127" s="46"/>
      <c r="E127" s="46"/>
      <c r="F127" s="46"/>
      <c r="G127" s="46"/>
      <c r="H127" s="46"/>
      <c r="I127" s="46"/>
    </row>
    <row r="128" spans="2:9" x14ac:dyDescent="0.2">
      <c r="B128" s="46"/>
      <c r="C128" s="46"/>
      <c r="D128" s="46"/>
      <c r="E128" s="46"/>
      <c r="F128" s="46"/>
      <c r="G128" s="46"/>
      <c r="H128" s="46"/>
      <c r="I128" s="46"/>
    </row>
    <row r="129" spans="2:9" x14ac:dyDescent="0.2">
      <c r="B129" s="46"/>
      <c r="C129" s="46"/>
      <c r="D129" s="46"/>
      <c r="E129" s="46"/>
      <c r="F129" s="46"/>
      <c r="G129" s="46"/>
      <c r="H129" s="46"/>
      <c r="I129" s="46"/>
    </row>
    <row r="130" spans="2:9" x14ac:dyDescent="0.2">
      <c r="B130" s="46"/>
      <c r="C130" s="46"/>
      <c r="D130" s="46"/>
      <c r="E130" s="46"/>
      <c r="F130" s="46"/>
      <c r="G130" s="46"/>
      <c r="H130" s="46"/>
      <c r="I130" s="46"/>
    </row>
    <row r="131" spans="2:9" x14ac:dyDescent="0.2">
      <c r="B131" s="46"/>
      <c r="C131" s="46"/>
      <c r="D131" s="46"/>
      <c r="E131" s="46"/>
      <c r="F131" s="46"/>
      <c r="G131" s="46"/>
      <c r="H131" s="46"/>
      <c r="I131" s="46"/>
    </row>
    <row r="132" spans="2:9" x14ac:dyDescent="0.2">
      <c r="B132" s="46"/>
      <c r="C132" s="46"/>
      <c r="D132" s="46"/>
      <c r="E132" s="46"/>
      <c r="F132" s="46"/>
      <c r="G132" s="46"/>
      <c r="H132" s="46"/>
      <c r="I132" s="46"/>
    </row>
    <row r="133" spans="2:9" x14ac:dyDescent="0.2">
      <c r="B133" s="46"/>
      <c r="C133" s="46"/>
      <c r="D133" s="46"/>
      <c r="E133" s="46"/>
      <c r="F133" s="46"/>
      <c r="G133" s="46"/>
      <c r="H133" s="46"/>
      <c r="I133" s="46"/>
    </row>
    <row r="134" spans="2:9" x14ac:dyDescent="0.2">
      <c r="B134" s="46"/>
      <c r="C134" s="46"/>
      <c r="D134" s="46"/>
      <c r="E134" s="46"/>
      <c r="F134" s="46"/>
      <c r="G134" s="46"/>
      <c r="H134" s="46"/>
      <c r="I134" s="46"/>
    </row>
    <row r="135" spans="2:9" x14ac:dyDescent="0.2">
      <c r="B135" s="46"/>
      <c r="C135" s="46"/>
      <c r="D135" s="46"/>
      <c r="E135" s="46"/>
      <c r="F135" s="46"/>
      <c r="G135" s="46"/>
      <c r="H135" s="46"/>
      <c r="I135" s="46"/>
    </row>
    <row r="136" spans="2:9" x14ac:dyDescent="0.2">
      <c r="B136" s="46"/>
      <c r="C136" s="46"/>
      <c r="D136" s="46"/>
      <c r="E136" s="46"/>
      <c r="F136" s="46"/>
      <c r="G136" s="46"/>
      <c r="H136" s="46"/>
      <c r="I136" s="46"/>
    </row>
    <row r="137" spans="2:9" x14ac:dyDescent="0.2">
      <c r="B137" s="46"/>
      <c r="C137" s="46"/>
      <c r="D137" s="46"/>
      <c r="E137" s="46"/>
      <c r="F137" s="46"/>
      <c r="G137" s="46"/>
      <c r="H137" s="46"/>
      <c r="I137" s="46"/>
    </row>
    <row r="138" spans="2:9" x14ac:dyDescent="0.2">
      <c r="B138" s="46"/>
      <c r="C138" s="46"/>
      <c r="D138" s="46"/>
      <c r="E138" s="46"/>
      <c r="F138" s="46"/>
      <c r="G138" s="46"/>
      <c r="H138" s="46"/>
      <c r="I138" s="46"/>
    </row>
    <row r="139" spans="2:9" x14ac:dyDescent="0.2">
      <c r="B139" s="46"/>
      <c r="C139" s="46"/>
      <c r="D139" s="46"/>
      <c r="E139" s="46"/>
      <c r="F139" s="46"/>
      <c r="G139" s="46"/>
      <c r="H139" s="46"/>
      <c r="I139" s="46"/>
    </row>
    <row r="140" spans="2:9" x14ac:dyDescent="0.2">
      <c r="B140" s="46"/>
      <c r="C140" s="46"/>
      <c r="D140" s="46"/>
      <c r="E140" s="46"/>
      <c r="F140" s="46"/>
      <c r="G140" s="46"/>
      <c r="H140" s="46"/>
      <c r="I140" s="46"/>
    </row>
    <row r="141" spans="2:9" x14ac:dyDescent="0.2">
      <c r="B141" s="46"/>
      <c r="C141" s="46"/>
      <c r="D141" s="46"/>
      <c r="E141" s="46"/>
      <c r="F141" s="46"/>
      <c r="G141" s="46"/>
      <c r="H141" s="46"/>
      <c r="I141" s="46"/>
    </row>
    <row r="142" spans="2:9" x14ac:dyDescent="0.2">
      <c r="B142" s="46"/>
      <c r="C142" s="46"/>
      <c r="D142" s="46"/>
      <c r="E142" s="46"/>
      <c r="F142" s="46"/>
      <c r="G142" s="46"/>
      <c r="H142" s="46"/>
      <c r="I142" s="46"/>
    </row>
    <row r="143" spans="2:9" x14ac:dyDescent="0.2">
      <c r="B143" s="46"/>
      <c r="C143" s="46"/>
      <c r="D143" s="46"/>
      <c r="E143" s="46"/>
      <c r="F143" s="46"/>
      <c r="G143" s="46"/>
      <c r="H143" s="46"/>
      <c r="I143" s="46"/>
    </row>
    <row r="144" spans="2:9" x14ac:dyDescent="0.2">
      <c r="B144" s="46"/>
      <c r="C144" s="46"/>
      <c r="D144" s="46"/>
      <c r="E144" s="46"/>
      <c r="F144" s="46"/>
      <c r="G144" s="46"/>
      <c r="H144" s="46"/>
      <c r="I144" s="46"/>
    </row>
    <row r="145" spans="2:9" x14ac:dyDescent="0.2">
      <c r="B145" s="46"/>
      <c r="C145" s="46"/>
      <c r="D145" s="46"/>
      <c r="E145" s="46"/>
      <c r="F145" s="46"/>
      <c r="G145" s="46"/>
      <c r="H145" s="46"/>
      <c r="I145" s="46"/>
    </row>
    <row r="146" spans="2:9" x14ac:dyDescent="0.2">
      <c r="B146" s="46"/>
      <c r="C146" s="46"/>
      <c r="D146" s="46"/>
      <c r="E146" s="46"/>
      <c r="F146" s="46"/>
      <c r="G146" s="46"/>
      <c r="H146" s="46"/>
      <c r="I146" s="46"/>
    </row>
    <row r="147" spans="2:9" x14ac:dyDescent="0.2">
      <c r="B147" s="46"/>
      <c r="C147" s="46"/>
      <c r="D147" s="46"/>
      <c r="E147" s="46"/>
      <c r="F147" s="46"/>
      <c r="G147" s="46"/>
      <c r="H147" s="46"/>
      <c r="I147" s="46"/>
    </row>
    <row r="148" spans="2:9" x14ac:dyDescent="0.2">
      <c r="B148" s="46"/>
      <c r="C148" s="46"/>
      <c r="D148" s="46"/>
      <c r="E148" s="46"/>
      <c r="F148" s="46"/>
      <c r="G148" s="46"/>
      <c r="H148" s="46"/>
      <c r="I148" s="46"/>
    </row>
    <row r="149" spans="2:9" x14ac:dyDescent="0.2">
      <c r="B149" s="46"/>
      <c r="C149" s="46"/>
      <c r="D149" s="46"/>
      <c r="E149" s="46"/>
      <c r="F149" s="46"/>
      <c r="G149" s="46"/>
      <c r="H149" s="46"/>
      <c r="I149" s="46"/>
    </row>
    <row r="150" spans="2:9" x14ac:dyDescent="0.2">
      <c r="B150" s="46"/>
      <c r="C150" s="46"/>
      <c r="D150" s="46"/>
      <c r="E150" s="46"/>
      <c r="F150" s="46"/>
      <c r="G150" s="46"/>
      <c r="H150" s="46"/>
      <c r="I150" s="46"/>
    </row>
    <row r="151" spans="2:9" x14ac:dyDescent="0.2">
      <c r="B151" s="46"/>
      <c r="C151" s="46"/>
      <c r="D151" s="46"/>
      <c r="E151" s="46"/>
      <c r="F151" s="46"/>
      <c r="G151" s="46"/>
      <c r="H151" s="46"/>
      <c r="I151" s="46"/>
    </row>
    <row r="152" spans="2:9" x14ac:dyDescent="0.2">
      <c r="B152" s="46"/>
      <c r="C152" s="46"/>
      <c r="D152" s="46"/>
      <c r="E152" s="46"/>
      <c r="F152" s="46"/>
      <c r="G152" s="46"/>
      <c r="H152" s="46"/>
      <c r="I152" s="46"/>
    </row>
    <row r="153" spans="2:9" x14ac:dyDescent="0.2">
      <c r="B153" s="46"/>
      <c r="C153" s="46"/>
      <c r="D153" s="46"/>
      <c r="E153" s="46"/>
      <c r="F153" s="46"/>
      <c r="G153" s="46"/>
      <c r="H153" s="46"/>
      <c r="I153" s="46"/>
    </row>
    <row r="154" spans="2:9" x14ac:dyDescent="0.2">
      <c r="B154" s="46"/>
      <c r="C154" s="46"/>
      <c r="D154" s="46"/>
      <c r="E154" s="46"/>
      <c r="F154" s="46"/>
      <c r="G154" s="46"/>
      <c r="H154" s="46"/>
      <c r="I154" s="46"/>
    </row>
    <row r="155" spans="2:9" x14ac:dyDescent="0.2">
      <c r="B155" s="46"/>
      <c r="C155" s="46"/>
      <c r="D155" s="46"/>
      <c r="E155" s="46"/>
      <c r="F155" s="46"/>
      <c r="G155" s="46"/>
      <c r="H155" s="46"/>
      <c r="I155" s="46"/>
    </row>
    <row r="156" spans="2:9" x14ac:dyDescent="0.2">
      <c r="B156" s="46"/>
      <c r="C156" s="46"/>
      <c r="D156" s="46"/>
      <c r="E156" s="46"/>
      <c r="F156" s="46"/>
      <c r="G156" s="46"/>
      <c r="H156" s="46"/>
      <c r="I156" s="46"/>
    </row>
    <row r="157" spans="2:9" x14ac:dyDescent="0.2">
      <c r="B157" s="46"/>
      <c r="C157" s="46"/>
      <c r="D157" s="46"/>
      <c r="E157" s="46"/>
      <c r="F157" s="46"/>
      <c r="G157" s="46"/>
      <c r="H157" s="46"/>
      <c r="I157" s="46"/>
    </row>
    <row r="158" spans="2:9" x14ac:dyDescent="0.2">
      <c r="B158" s="46"/>
      <c r="C158" s="46"/>
      <c r="D158" s="46"/>
      <c r="E158" s="46"/>
      <c r="F158" s="46"/>
      <c r="G158" s="46"/>
      <c r="H158" s="46"/>
      <c r="I158" s="46"/>
    </row>
    <row r="159" spans="2:9" x14ac:dyDescent="0.2">
      <c r="B159" s="46"/>
      <c r="C159" s="46"/>
      <c r="D159" s="46"/>
      <c r="E159" s="46"/>
      <c r="F159" s="46"/>
      <c r="G159" s="46"/>
      <c r="H159" s="46"/>
      <c r="I159" s="46"/>
    </row>
    <row r="160" spans="2:9" x14ac:dyDescent="0.2">
      <c r="B160" s="46"/>
      <c r="C160" s="46"/>
      <c r="D160" s="46"/>
      <c r="E160" s="46"/>
      <c r="F160" s="46"/>
      <c r="G160" s="46"/>
      <c r="H160" s="46"/>
      <c r="I160" s="46"/>
    </row>
    <row r="161" spans="2:9" x14ac:dyDescent="0.2">
      <c r="B161" s="46"/>
      <c r="C161" s="46"/>
      <c r="D161" s="46"/>
      <c r="E161" s="46"/>
      <c r="F161" s="46"/>
      <c r="G161" s="46"/>
      <c r="H161" s="46"/>
      <c r="I161" s="46"/>
    </row>
    <row r="162" spans="2:9" x14ac:dyDescent="0.2">
      <c r="B162" s="46"/>
      <c r="C162" s="46"/>
      <c r="D162" s="46"/>
      <c r="E162" s="46"/>
      <c r="F162" s="46"/>
      <c r="G162" s="46"/>
      <c r="H162" s="46"/>
      <c r="I162" s="46"/>
    </row>
    <row r="163" spans="2:9" x14ac:dyDescent="0.2">
      <c r="F163" s="46"/>
      <c r="G163" s="46"/>
    </row>
    <row r="164" spans="2:9" x14ac:dyDescent="0.2">
      <c r="F164" s="46"/>
      <c r="G164" s="46"/>
    </row>
    <row r="165" spans="2:9" x14ac:dyDescent="0.2">
      <c r="F165" s="46"/>
      <c r="G165" s="46"/>
    </row>
    <row r="166" spans="2:9" x14ac:dyDescent="0.2">
      <c r="F166" s="46"/>
      <c r="G166" s="46"/>
    </row>
  </sheetData>
  <mergeCells count="1">
    <mergeCell ref="A2:G2"/>
  </mergeCells>
  <pageMargins left="0.7" right="0.7" top="0.78740157499999996" bottom="0.78740157499999996" header="0.3" footer="0.3"/>
  <pageSetup paperSize="9" scale="70" orientation="landscape" horizontalDpi="0" verticalDpi="0"/>
  <headerFooter alignWithMargins="0">
    <oddFooter>&amp;L&amp;K262626&amp;G</oddFooter>
  </headerFooter>
  <drawing r:id="rId1"/>
  <legacy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7C9406-E4B8-B649-B093-4DE2B08444A4}">
  <sheetPr>
    <tabColor rgb="FFFEF445"/>
  </sheetPr>
  <dimension ref="A1:J165"/>
  <sheetViews>
    <sheetView zoomScaleNormal="100" workbookViewId="0">
      <selection activeCell="H8" sqref="H8"/>
    </sheetView>
  </sheetViews>
  <sheetFormatPr baseColWidth="10" defaultRowHeight="15" x14ac:dyDescent="0.2"/>
  <cols>
    <col min="1" max="1" width="10.83203125" style="42" customWidth="1"/>
    <col min="2" max="2" width="3.83203125" style="42" customWidth="1"/>
    <col min="3" max="3" width="40.83203125" style="42" customWidth="1"/>
    <col min="4" max="4" width="3.83203125" style="42" customWidth="1"/>
    <col min="5" max="5" width="40.83203125" style="42" customWidth="1"/>
    <col min="6" max="6" width="3.83203125" style="42" customWidth="1"/>
    <col min="7" max="7" width="40.83203125" style="42" customWidth="1"/>
    <col min="8" max="8" width="65.83203125" style="42" customWidth="1"/>
    <col min="9" max="16384" width="10.83203125" style="42"/>
  </cols>
  <sheetData>
    <row r="1" spans="1:10" x14ac:dyDescent="0.2">
      <c r="B1" s="46"/>
      <c r="C1" s="46"/>
      <c r="D1" s="46"/>
      <c r="E1" s="46"/>
      <c r="F1" s="46"/>
      <c r="G1" s="46"/>
      <c r="H1" s="46"/>
      <c r="I1" s="46"/>
      <c r="J1" s="46"/>
    </row>
    <row r="2" spans="1:10" ht="26" x14ac:dyDescent="0.2">
      <c r="B2" s="46"/>
      <c r="C2" s="95" t="s">
        <v>240</v>
      </c>
      <c r="D2" s="46"/>
      <c r="E2" s="95" t="s">
        <v>241</v>
      </c>
      <c r="F2" s="46"/>
      <c r="G2" s="95" t="s">
        <v>242</v>
      </c>
      <c r="H2" s="46"/>
      <c r="I2" s="46"/>
      <c r="J2" s="46"/>
    </row>
    <row r="3" spans="1:10" ht="16" thickBot="1" x14ac:dyDescent="0.25">
      <c r="B3" s="46"/>
      <c r="C3" s="46"/>
      <c r="D3" s="46"/>
      <c r="E3" s="46"/>
      <c r="F3" s="46"/>
      <c r="G3" s="46"/>
      <c r="H3" s="46"/>
      <c r="I3" s="46"/>
      <c r="J3" s="46"/>
    </row>
    <row r="4" spans="1:10" ht="150" customHeight="1" thickBot="1" x14ac:dyDescent="0.25">
      <c r="A4" s="120" t="s">
        <v>243</v>
      </c>
      <c r="B4" s="46"/>
      <c r="C4" s="121" t="s">
        <v>253</v>
      </c>
      <c r="D4" s="122"/>
      <c r="E4" s="121" t="s">
        <v>245</v>
      </c>
      <c r="F4" s="122"/>
      <c r="G4" s="121" t="s">
        <v>248</v>
      </c>
      <c r="H4" s="46"/>
      <c r="I4" s="46"/>
      <c r="J4" s="46"/>
    </row>
    <row r="5" spans="1:10" ht="16" thickBot="1" x14ac:dyDescent="0.25">
      <c r="B5" s="46"/>
      <c r="C5" s="122"/>
      <c r="D5" s="122"/>
      <c r="E5" s="122"/>
      <c r="F5" s="122"/>
      <c r="G5" s="122"/>
      <c r="H5" s="46"/>
      <c r="I5" s="46"/>
      <c r="J5" s="46"/>
    </row>
    <row r="6" spans="1:10" ht="150" customHeight="1" thickBot="1" x14ac:dyDescent="0.25">
      <c r="A6" s="120" t="s">
        <v>173</v>
      </c>
      <c r="B6" s="46"/>
      <c r="C6" s="121" t="s">
        <v>250</v>
      </c>
      <c r="D6" s="122"/>
      <c r="E6" s="121" t="s">
        <v>249</v>
      </c>
      <c r="F6" s="122"/>
      <c r="G6" s="121" t="s">
        <v>246</v>
      </c>
      <c r="H6" s="46"/>
      <c r="I6" s="46"/>
      <c r="J6" s="46"/>
    </row>
    <row r="7" spans="1:10" ht="16" thickBot="1" x14ac:dyDescent="0.25">
      <c r="B7" s="46"/>
      <c r="C7" s="122"/>
      <c r="D7" s="122"/>
      <c r="E7" s="122"/>
      <c r="F7" s="122"/>
      <c r="G7" s="122"/>
      <c r="H7" s="46"/>
      <c r="I7" s="46"/>
      <c r="J7" s="46"/>
    </row>
    <row r="8" spans="1:10" ht="150" customHeight="1" thickBot="1" x14ac:dyDescent="0.25">
      <c r="A8" s="120" t="s">
        <v>251</v>
      </c>
      <c r="B8" s="46"/>
      <c r="C8" s="121" t="s">
        <v>252</v>
      </c>
      <c r="D8" s="122"/>
      <c r="E8" s="121" t="s">
        <v>244</v>
      </c>
      <c r="F8" s="122"/>
      <c r="G8" s="121" t="s">
        <v>247</v>
      </c>
      <c r="H8" s="46"/>
      <c r="I8" s="46"/>
      <c r="J8" s="46"/>
    </row>
    <row r="9" spans="1:10" x14ac:dyDescent="0.2">
      <c r="B9" s="46"/>
      <c r="C9" s="46"/>
      <c r="D9" s="46"/>
      <c r="E9" s="46"/>
      <c r="F9" s="46"/>
      <c r="G9" s="46"/>
      <c r="H9" s="46"/>
      <c r="I9" s="46"/>
      <c r="J9" s="46"/>
    </row>
    <row r="10" spans="1:10" x14ac:dyDescent="0.2">
      <c r="B10" s="46"/>
      <c r="C10" s="46"/>
      <c r="D10" s="46"/>
      <c r="E10" s="46"/>
      <c r="F10" s="46"/>
      <c r="G10" s="46"/>
      <c r="H10" s="46"/>
      <c r="I10" s="46"/>
      <c r="J10" s="46"/>
    </row>
    <row r="11" spans="1:10" ht="21" x14ac:dyDescent="0.2">
      <c r="A11" s="43" t="s">
        <v>42</v>
      </c>
      <c r="B11" s="46"/>
      <c r="C11" s="245"/>
      <c r="D11" s="245"/>
      <c r="E11" s="245"/>
      <c r="F11" s="245"/>
      <c r="G11" s="245"/>
      <c r="H11" s="46"/>
      <c r="I11" s="46"/>
      <c r="J11" s="46"/>
    </row>
    <row r="12" spans="1:10" x14ac:dyDescent="0.2">
      <c r="A12" s="42" t="s">
        <v>254</v>
      </c>
      <c r="B12" s="46"/>
      <c r="C12" s="244" t="s">
        <v>260</v>
      </c>
      <c r="D12" s="244"/>
      <c r="E12" s="244"/>
      <c r="F12" s="244"/>
      <c r="G12" s="244"/>
      <c r="H12" s="46"/>
      <c r="I12" s="46"/>
      <c r="J12" s="46"/>
    </row>
    <row r="13" spans="1:10" x14ac:dyDescent="0.2">
      <c r="A13" s="42" t="s">
        <v>255</v>
      </c>
      <c r="B13" s="46"/>
      <c r="C13" s="244" t="s">
        <v>261</v>
      </c>
      <c r="D13" s="244"/>
      <c r="E13" s="244"/>
      <c r="F13" s="244"/>
      <c r="G13" s="244"/>
      <c r="H13" s="46"/>
      <c r="I13" s="46"/>
      <c r="J13" s="46"/>
    </row>
    <row r="14" spans="1:10" ht="48" customHeight="1" x14ac:dyDescent="0.2">
      <c r="A14" s="42" t="s">
        <v>256</v>
      </c>
      <c r="B14" s="46"/>
      <c r="C14" s="246" t="s">
        <v>262</v>
      </c>
      <c r="D14" s="246"/>
      <c r="E14" s="246"/>
      <c r="F14" s="246"/>
      <c r="G14" s="246"/>
      <c r="H14" s="46"/>
      <c r="I14" s="46"/>
      <c r="J14" s="46"/>
    </row>
    <row r="15" spans="1:10" x14ac:dyDescent="0.2">
      <c r="A15" s="42" t="s">
        <v>257</v>
      </c>
      <c r="B15" s="46"/>
      <c r="C15" s="244" t="s">
        <v>263</v>
      </c>
      <c r="D15" s="244"/>
      <c r="E15" s="244"/>
      <c r="F15" s="244"/>
      <c r="G15" s="244"/>
      <c r="H15" s="46"/>
      <c r="I15" s="46"/>
      <c r="J15" s="46"/>
    </row>
    <row r="16" spans="1:10" x14ac:dyDescent="0.2">
      <c r="A16" s="42" t="s">
        <v>258</v>
      </c>
      <c r="B16" s="46"/>
      <c r="C16" s="244" t="s">
        <v>264</v>
      </c>
      <c r="D16" s="244"/>
      <c r="E16" s="244"/>
      <c r="F16" s="244"/>
      <c r="G16" s="244"/>
      <c r="H16" s="46"/>
      <c r="I16" s="46"/>
      <c r="J16" s="46"/>
    </row>
    <row r="17" spans="1:10" x14ac:dyDescent="0.2">
      <c r="A17" s="42" t="s">
        <v>259</v>
      </c>
      <c r="B17" s="46"/>
      <c r="C17" s="244" t="s">
        <v>265</v>
      </c>
      <c r="D17" s="244"/>
      <c r="E17" s="244"/>
      <c r="F17" s="244"/>
      <c r="G17" s="244"/>
      <c r="H17" s="46"/>
      <c r="I17" s="46"/>
      <c r="J17" s="46"/>
    </row>
    <row r="18" spans="1:10" x14ac:dyDescent="0.2">
      <c r="B18" s="46"/>
      <c r="C18" s="244"/>
      <c r="D18" s="244"/>
      <c r="E18" s="244"/>
      <c r="F18" s="244"/>
      <c r="G18" s="244"/>
      <c r="H18" s="46"/>
      <c r="I18" s="46"/>
      <c r="J18" s="46"/>
    </row>
    <row r="19" spans="1:10" x14ac:dyDescent="0.2">
      <c r="B19" s="46"/>
      <c r="C19" s="244"/>
      <c r="D19" s="244"/>
      <c r="E19" s="244"/>
      <c r="F19" s="244"/>
      <c r="G19" s="244"/>
      <c r="H19" s="46"/>
      <c r="I19" s="46"/>
      <c r="J19" s="46"/>
    </row>
    <row r="20" spans="1:10" x14ac:dyDescent="0.2">
      <c r="B20" s="46"/>
      <c r="C20" s="244"/>
      <c r="D20" s="244"/>
      <c r="E20" s="244"/>
      <c r="F20" s="244"/>
      <c r="G20" s="244"/>
      <c r="H20" s="46"/>
      <c r="I20" s="46"/>
      <c r="J20" s="46"/>
    </row>
    <row r="21" spans="1:10" x14ac:dyDescent="0.2">
      <c r="B21" s="46"/>
      <c r="C21" s="244"/>
      <c r="D21" s="244"/>
      <c r="E21" s="244"/>
      <c r="F21" s="244"/>
      <c r="G21" s="244"/>
      <c r="H21" s="46"/>
      <c r="I21" s="46"/>
      <c r="J21" s="46"/>
    </row>
    <row r="22" spans="1:10" x14ac:dyDescent="0.2">
      <c r="B22" s="46"/>
      <c r="C22" s="244"/>
      <c r="D22" s="244"/>
      <c r="E22" s="244"/>
      <c r="F22" s="244"/>
      <c r="G22" s="244"/>
      <c r="H22" s="46"/>
      <c r="I22" s="46"/>
      <c r="J22" s="46"/>
    </row>
    <row r="23" spans="1:10" x14ac:dyDescent="0.2">
      <c r="B23" s="46"/>
      <c r="C23" s="244"/>
      <c r="D23" s="244"/>
      <c r="E23" s="244"/>
      <c r="F23" s="244"/>
      <c r="G23" s="244"/>
      <c r="H23" s="46"/>
      <c r="I23" s="46"/>
      <c r="J23" s="46"/>
    </row>
    <row r="24" spans="1:10" x14ac:dyDescent="0.2">
      <c r="B24" s="46"/>
      <c r="C24" s="244"/>
      <c r="D24" s="244"/>
      <c r="E24" s="244"/>
      <c r="F24" s="244"/>
      <c r="G24" s="244"/>
      <c r="H24" s="46"/>
      <c r="I24" s="46"/>
      <c r="J24" s="46"/>
    </row>
    <row r="25" spans="1:10" x14ac:dyDescent="0.2">
      <c r="B25" s="46"/>
      <c r="C25" s="244"/>
      <c r="D25" s="244"/>
      <c r="E25" s="244"/>
      <c r="F25" s="244"/>
      <c r="G25" s="244"/>
      <c r="H25" s="46"/>
      <c r="I25" s="46"/>
      <c r="J25" s="46"/>
    </row>
    <row r="26" spans="1:10" x14ac:dyDescent="0.2">
      <c r="B26" s="46"/>
      <c r="C26" s="244"/>
      <c r="D26" s="244"/>
      <c r="E26" s="244"/>
      <c r="F26" s="244"/>
      <c r="G26" s="244"/>
      <c r="H26" s="46"/>
      <c r="I26" s="46"/>
      <c r="J26" s="46"/>
    </row>
    <row r="27" spans="1:10" x14ac:dyDescent="0.2">
      <c r="B27" s="46"/>
      <c r="C27" s="244"/>
      <c r="D27" s="244"/>
      <c r="E27" s="244"/>
      <c r="F27" s="244"/>
      <c r="G27" s="244"/>
      <c r="H27" s="46"/>
      <c r="I27" s="46"/>
      <c r="J27" s="46"/>
    </row>
    <row r="28" spans="1:10" x14ac:dyDescent="0.2">
      <c r="B28" s="46"/>
      <c r="C28" s="244"/>
      <c r="D28" s="244"/>
      <c r="E28" s="244"/>
      <c r="F28" s="244"/>
      <c r="G28" s="244"/>
      <c r="H28" s="46"/>
      <c r="I28" s="46"/>
      <c r="J28" s="46"/>
    </row>
    <row r="29" spans="1:10" x14ac:dyDescent="0.2">
      <c r="B29" s="46"/>
      <c r="C29" s="244"/>
      <c r="D29" s="244"/>
      <c r="E29" s="244"/>
      <c r="F29" s="244"/>
      <c r="G29" s="244"/>
      <c r="H29" s="46"/>
      <c r="I29" s="46"/>
      <c r="J29" s="46"/>
    </row>
    <row r="30" spans="1:10" x14ac:dyDescent="0.2">
      <c r="B30" s="46"/>
      <c r="C30" s="244"/>
      <c r="D30" s="244"/>
      <c r="E30" s="244"/>
      <c r="F30" s="244"/>
      <c r="G30" s="244"/>
      <c r="H30" s="46"/>
      <c r="I30" s="46"/>
      <c r="J30" s="46"/>
    </row>
    <row r="31" spans="1:10" x14ac:dyDescent="0.2">
      <c r="B31" s="46"/>
      <c r="C31" s="244"/>
      <c r="D31" s="244"/>
      <c r="E31" s="244"/>
      <c r="F31" s="244"/>
      <c r="G31" s="244"/>
      <c r="H31" s="46"/>
      <c r="I31" s="46"/>
      <c r="J31" s="46"/>
    </row>
    <row r="32" spans="1:10" x14ac:dyDescent="0.2">
      <c r="B32" s="46"/>
      <c r="C32" s="244"/>
      <c r="D32" s="244"/>
      <c r="E32" s="244"/>
      <c r="F32" s="244"/>
      <c r="G32" s="244"/>
      <c r="H32" s="46"/>
      <c r="I32" s="46"/>
      <c r="J32" s="46"/>
    </row>
    <row r="33" spans="2:10" x14ac:dyDescent="0.2">
      <c r="B33" s="46"/>
      <c r="C33" s="244"/>
      <c r="D33" s="244"/>
      <c r="E33" s="244"/>
      <c r="F33" s="244"/>
      <c r="G33" s="244"/>
      <c r="H33" s="46"/>
      <c r="I33" s="46"/>
      <c r="J33" s="46"/>
    </row>
    <row r="34" spans="2:10" x14ac:dyDescent="0.2">
      <c r="B34" s="46"/>
      <c r="C34" s="244"/>
      <c r="D34" s="244"/>
      <c r="E34" s="244"/>
      <c r="F34" s="244"/>
      <c r="G34" s="244"/>
      <c r="H34" s="46"/>
      <c r="I34" s="46"/>
      <c r="J34" s="46"/>
    </row>
    <row r="35" spans="2:10" x14ac:dyDescent="0.2">
      <c r="B35" s="46"/>
      <c r="C35" s="244"/>
      <c r="D35" s="244"/>
      <c r="E35" s="244"/>
      <c r="F35" s="244"/>
      <c r="G35" s="244"/>
      <c r="H35" s="46"/>
      <c r="I35" s="46"/>
      <c r="J35" s="46"/>
    </row>
    <row r="36" spans="2:10" x14ac:dyDescent="0.2">
      <c r="B36" s="46"/>
      <c r="C36" s="244"/>
      <c r="D36" s="244"/>
      <c r="E36" s="244"/>
      <c r="F36" s="244"/>
      <c r="G36" s="244"/>
      <c r="H36" s="46"/>
      <c r="I36" s="46"/>
      <c r="J36" s="46"/>
    </row>
    <row r="37" spans="2:10" x14ac:dyDescent="0.2">
      <c r="B37" s="46"/>
      <c r="C37" s="244"/>
      <c r="D37" s="244"/>
      <c r="E37" s="244"/>
      <c r="F37" s="244"/>
      <c r="G37" s="244"/>
      <c r="H37" s="46"/>
      <c r="I37" s="46"/>
      <c r="J37" s="46"/>
    </row>
    <row r="38" spans="2:10" x14ac:dyDescent="0.2">
      <c r="B38" s="46"/>
      <c r="C38" s="46"/>
      <c r="D38" s="46"/>
      <c r="E38" s="46"/>
      <c r="F38" s="46"/>
      <c r="G38" s="46"/>
      <c r="H38" s="46"/>
      <c r="I38" s="46"/>
      <c r="J38" s="46"/>
    </row>
    <row r="39" spans="2:10" x14ac:dyDescent="0.2">
      <c r="B39" s="46"/>
      <c r="C39" s="46"/>
      <c r="D39" s="46"/>
      <c r="E39" s="46"/>
      <c r="F39" s="46"/>
      <c r="G39" s="46"/>
      <c r="H39" s="46"/>
      <c r="I39" s="46"/>
      <c r="J39" s="46"/>
    </row>
    <row r="40" spans="2:10" x14ac:dyDescent="0.2">
      <c r="B40" s="46"/>
      <c r="C40" s="46"/>
      <c r="D40" s="46"/>
      <c r="E40" s="46"/>
      <c r="F40" s="46"/>
      <c r="G40" s="46"/>
      <c r="H40" s="46"/>
      <c r="I40" s="46"/>
      <c r="J40" s="46"/>
    </row>
    <row r="41" spans="2:10" x14ac:dyDescent="0.2">
      <c r="B41" s="46"/>
      <c r="C41" s="46"/>
      <c r="D41" s="46"/>
      <c r="E41" s="46"/>
      <c r="F41" s="46"/>
      <c r="G41" s="46"/>
      <c r="H41" s="46"/>
      <c r="I41" s="46"/>
      <c r="J41" s="46"/>
    </row>
    <row r="42" spans="2:10" x14ac:dyDescent="0.2">
      <c r="B42" s="46"/>
      <c r="C42" s="46"/>
      <c r="D42" s="46"/>
      <c r="E42" s="46"/>
      <c r="F42" s="46"/>
      <c r="G42" s="46"/>
      <c r="H42" s="46"/>
      <c r="I42" s="46"/>
      <c r="J42" s="46"/>
    </row>
    <row r="43" spans="2:10" x14ac:dyDescent="0.2">
      <c r="B43" s="46"/>
      <c r="C43" s="46"/>
      <c r="D43" s="46"/>
      <c r="E43" s="46"/>
      <c r="F43" s="46"/>
      <c r="G43" s="46"/>
      <c r="H43" s="46"/>
      <c r="I43" s="46"/>
      <c r="J43" s="46"/>
    </row>
    <row r="44" spans="2:10" x14ac:dyDescent="0.2">
      <c r="B44" s="46"/>
      <c r="C44" s="46"/>
      <c r="D44" s="46"/>
      <c r="E44" s="46"/>
      <c r="F44" s="46"/>
      <c r="G44" s="46"/>
      <c r="H44" s="46"/>
      <c r="I44" s="46"/>
      <c r="J44" s="46"/>
    </row>
    <row r="45" spans="2:10" x14ac:dyDescent="0.2">
      <c r="B45" s="46"/>
      <c r="C45" s="46"/>
      <c r="D45" s="46"/>
      <c r="E45" s="46"/>
      <c r="F45" s="46"/>
      <c r="G45" s="46"/>
      <c r="H45" s="46"/>
      <c r="I45" s="46"/>
      <c r="J45" s="46"/>
    </row>
    <row r="46" spans="2:10" x14ac:dyDescent="0.2">
      <c r="B46" s="46"/>
      <c r="C46" s="46"/>
      <c r="D46" s="46"/>
      <c r="E46" s="46"/>
      <c r="F46" s="46"/>
      <c r="G46" s="46"/>
      <c r="H46" s="46"/>
      <c r="I46" s="46"/>
      <c r="J46" s="46"/>
    </row>
    <row r="47" spans="2:10" x14ac:dyDescent="0.2">
      <c r="B47" s="46"/>
      <c r="C47" s="46"/>
      <c r="D47" s="46"/>
      <c r="E47" s="46"/>
      <c r="F47" s="46"/>
      <c r="G47" s="46"/>
      <c r="H47" s="46"/>
      <c r="I47" s="46"/>
      <c r="J47" s="46"/>
    </row>
    <row r="48" spans="2:10" x14ac:dyDescent="0.2">
      <c r="B48" s="46"/>
      <c r="C48" s="46"/>
      <c r="D48" s="46"/>
      <c r="E48" s="46"/>
      <c r="F48" s="46"/>
      <c r="G48" s="46"/>
      <c r="H48" s="46"/>
      <c r="I48" s="46"/>
      <c r="J48" s="46"/>
    </row>
    <row r="49" spans="2:10" x14ac:dyDescent="0.2">
      <c r="B49" s="46"/>
      <c r="C49" s="46"/>
      <c r="D49" s="46"/>
      <c r="E49" s="46"/>
      <c r="F49" s="46"/>
      <c r="G49" s="46"/>
      <c r="H49" s="46"/>
      <c r="I49" s="46"/>
      <c r="J49" s="46"/>
    </row>
    <row r="50" spans="2:10" x14ac:dyDescent="0.2">
      <c r="B50" s="46"/>
      <c r="C50" s="46"/>
      <c r="D50" s="46"/>
      <c r="E50" s="46"/>
      <c r="F50" s="46"/>
      <c r="G50" s="46"/>
      <c r="H50" s="46"/>
      <c r="I50" s="46"/>
      <c r="J50" s="46"/>
    </row>
    <row r="51" spans="2:10" x14ac:dyDescent="0.2">
      <c r="B51" s="46"/>
      <c r="C51" s="46"/>
      <c r="D51" s="46"/>
      <c r="E51" s="46"/>
      <c r="F51" s="46"/>
      <c r="G51" s="46"/>
      <c r="H51" s="46"/>
      <c r="I51" s="46"/>
      <c r="J51" s="46"/>
    </row>
    <row r="52" spans="2:10" x14ac:dyDescent="0.2">
      <c r="B52" s="46"/>
      <c r="C52" s="46"/>
      <c r="D52" s="46"/>
      <c r="E52" s="46"/>
      <c r="F52" s="46"/>
      <c r="G52" s="46"/>
      <c r="H52" s="46"/>
      <c r="I52" s="46"/>
      <c r="J52" s="46"/>
    </row>
    <row r="53" spans="2:10" x14ac:dyDescent="0.2">
      <c r="B53" s="46"/>
      <c r="C53" s="46"/>
      <c r="D53" s="46"/>
      <c r="E53" s="46"/>
      <c r="F53" s="46"/>
      <c r="G53" s="46"/>
      <c r="H53" s="46"/>
      <c r="I53" s="46"/>
      <c r="J53" s="46"/>
    </row>
    <row r="54" spans="2:10" x14ac:dyDescent="0.2">
      <c r="B54" s="46"/>
      <c r="C54" s="46"/>
      <c r="D54" s="46"/>
      <c r="E54" s="46"/>
      <c r="F54" s="46"/>
      <c r="G54" s="46"/>
      <c r="H54" s="46"/>
      <c r="I54" s="46"/>
      <c r="J54" s="46"/>
    </row>
    <row r="55" spans="2:10" x14ac:dyDescent="0.2">
      <c r="B55" s="46"/>
      <c r="C55" s="46"/>
      <c r="D55" s="46"/>
      <c r="E55" s="46"/>
      <c r="F55" s="46"/>
      <c r="G55" s="46"/>
      <c r="H55" s="46"/>
      <c r="I55" s="46"/>
      <c r="J55" s="46"/>
    </row>
    <row r="56" spans="2:10" x14ac:dyDescent="0.2">
      <c r="B56" s="46"/>
      <c r="C56" s="46"/>
      <c r="D56" s="46"/>
      <c r="E56" s="46"/>
      <c r="F56" s="46"/>
      <c r="G56" s="46"/>
      <c r="H56" s="46"/>
      <c r="I56" s="46"/>
      <c r="J56" s="46"/>
    </row>
    <row r="57" spans="2:10" x14ac:dyDescent="0.2">
      <c r="B57" s="46"/>
      <c r="C57" s="46"/>
      <c r="D57" s="46"/>
      <c r="E57" s="46"/>
      <c r="F57" s="46"/>
      <c r="G57" s="46"/>
      <c r="H57" s="46"/>
      <c r="I57" s="46"/>
      <c r="J57" s="46"/>
    </row>
    <row r="58" spans="2:10" x14ac:dyDescent="0.2">
      <c r="B58" s="46"/>
      <c r="C58" s="46"/>
      <c r="D58" s="46"/>
      <c r="E58" s="46"/>
      <c r="F58" s="46"/>
      <c r="G58" s="46"/>
      <c r="H58" s="46"/>
      <c r="I58" s="46"/>
      <c r="J58" s="46"/>
    </row>
    <row r="59" spans="2:10" x14ac:dyDescent="0.2">
      <c r="B59" s="46"/>
      <c r="C59" s="46"/>
      <c r="D59" s="46"/>
      <c r="E59" s="46"/>
      <c r="F59" s="46"/>
      <c r="G59" s="46"/>
      <c r="H59" s="46"/>
      <c r="I59" s="46"/>
      <c r="J59" s="46"/>
    </row>
    <row r="60" spans="2:10" x14ac:dyDescent="0.2">
      <c r="B60" s="46"/>
      <c r="C60" s="46"/>
      <c r="D60" s="46"/>
      <c r="E60" s="46"/>
      <c r="F60" s="46"/>
      <c r="G60" s="46"/>
      <c r="H60" s="46"/>
      <c r="I60" s="46"/>
      <c r="J60" s="46"/>
    </row>
    <row r="61" spans="2:10" x14ac:dyDescent="0.2">
      <c r="B61" s="46"/>
      <c r="C61" s="46"/>
      <c r="D61" s="46"/>
      <c r="E61" s="46"/>
      <c r="F61" s="46"/>
      <c r="G61" s="46"/>
      <c r="H61" s="46"/>
      <c r="I61" s="46"/>
      <c r="J61" s="46"/>
    </row>
    <row r="62" spans="2:10" x14ac:dyDescent="0.2">
      <c r="B62" s="46"/>
      <c r="C62" s="46"/>
      <c r="D62" s="46"/>
      <c r="E62" s="46"/>
      <c r="F62" s="46"/>
      <c r="G62" s="46"/>
      <c r="H62" s="46"/>
      <c r="I62" s="46"/>
      <c r="J62" s="46"/>
    </row>
    <row r="63" spans="2:10" x14ac:dyDescent="0.2">
      <c r="B63" s="46"/>
      <c r="C63" s="46"/>
      <c r="D63" s="46"/>
      <c r="E63" s="46"/>
      <c r="F63" s="46"/>
      <c r="G63" s="46"/>
      <c r="H63" s="46"/>
      <c r="I63" s="46"/>
      <c r="J63" s="46"/>
    </row>
    <row r="64" spans="2:10" x14ac:dyDescent="0.2">
      <c r="B64" s="46"/>
      <c r="C64" s="46"/>
      <c r="D64" s="46"/>
      <c r="E64" s="46"/>
      <c r="F64" s="46"/>
      <c r="G64" s="46"/>
      <c r="H64" s="46"/>
      <c r="I64" s="46"/>
      <c r="J64" s="46"/>
    </row>
    <row r="65" spans="2:10" x14ac:dyDescent="0.2">
      <c r="B65" s="46"/>
      <c r="C65" s="46"/>
      <c r="D65" s="46"/>
      <c r="E65" s="46"/>
      <c r="F65" s="46"/>
      <c r="G65" s="46"/>
      <c r="H65" s="46"/>
      <c r="I65" s="46"/>
      <c r="J65" s="46"/>
    </row>
    <row r="66" spans="2:10" x14ac:dyDescent="0.2">
      <c r="B66" s="46"/>
      <c r="C66" s="46"/>
      <c r="D66" s="46"/>
      <c r="E66" s="46"/>
      <c r="F66" s="46"/>
      <c r="G66" s="46"/>
      <c r="H66" s="46"/>
      <c r="I66" s="46"/>
      <c r="J66" s="46"/>
    </row>
    <row r="67" spans="2:10" x14ac:dyDescent="0.2">
      <c r="B67" s="46"/>
      <c r="C67" s="46"/>
      <c r="D67" s="46"/>
      <c r="E67" s="46"/>
      <c r="F67" s="46"/>
      <c r="G67" s="46"/>
      <c r="H67" s="46"/>
      <c r="I67" s="46"/>
      <c r="J67" s="46"/>
    </row>
    <row r="68" spans="2:10" x14ac:dyDescent="0.2">
      <c r="B68" s="46"/>
      <c r="C68" s="46"/>
      <c r="D68" s="46"/>
      <c r="E68" s="46"/>
      <c r="F68" s="46"/>
      <c r="G68" s="46"/>
      <c r="H68" s="46"/>
      <c r="I68" s="46"/>
      <c r="J68" s="46"/>
    </row>
    <row r="69" spans="2:10" x14ac:dyDescent="0.2">
      <c r="B69" s="46"/>
      <c r="C69" s="46"/>
      <c r="D69" s="46"/>
      <c r="E69" s="46"/>
      <c r="F69" s="46"/>
      <c r="G69" s="46"/>
      <c r="H69" s="46"/>
      <c r="I69" s="46"/>
      <c r="J69" s="46"/>
    </row>
    <row r="70" spans="2:10" x14ac:dyDescent="0.2">
      <c r="B70" s="46"/>
      <c r="C70" s="46"/>
      <c r="D70" s="46"/>
      <c r="E70" s="46"/>
      <c r="F70" s="46"/>
      <c r="G70" s="46"/>
      <c r="H70" s="46"/>
      <c r="I70" s="46"/>
      <c r="J70" s="46"/>
    </row>
    <row r="71" spans="2:10" x14ac:dyDescent="0.2">
      <c r="B71" s="46"/>
      <c r="C71" s="46"/>
      <c r="D71" s="46"/>
      <c r="E71" s="46"/>
      <c r="F71" s="46"/>
      <c r="G71" s="46"/>
      <c r="H71" s="46"/>
      <c r="I71" s="46"/>
      <c r="J71" s="46"/>
    </row>
    <row r="72" spans="2:10" x14ac:dyDescent="0.2">
      <c r="B72" s="46"/>
      <c r="C72" s="46"/>
      <c r="D72" s="46"/>
      <c r="E72" s="46"/>
      <c r="F72" s="46"/>
      <c r="G72" s="46"/>
      <c r="H72" s="46"/>
      <c r="I72" s="46"/>
      <c r="J72" s="46"/>
    </row>
    <row r="73" spans="2:10" x14ac:dyDescent="0.2">
      <c r="B73" s="46"/>
      <c r="C73" s="46"/>
      <c r="D73" s="46"/>
      <c r="E73" s="46"/>
      <c r="F73" s="46"/>
      <c r="G73" s="46"/>
      <c r="H73" s="46"/>
      <c r="I73" s="46"/>
      <c r="J73" s="46"/>
    </row>
    <row r="74" spans="2:10" x14ac:dyDescent="0.2">
      <c r="B74" s="46"/>
      <c r="C74" s="46"/>
      <c r="D74" s="46"/>
      <c r="E74" s="46"/>
      <c r="F74" s="46"/>
      <c r="G74" s="46"/>
      <c r="H74" s="46"/>
      <c r="I74" s="46"/>
      <c r="J74" s="46"/>
    </row>
    <row r="75" spans="2:10" x14ac:dyDescent="0.2">
      <c r="B75" s="46"/>
      <c r="C75" s="46"/>
      <c r="D75" s="46"/>
      <c r="E75" s="46"/>
      <c r="F75" s="46"/>
      <c r="G75" s="46"/>
      <c r="H75" s="46"/>
      <c r="I75" s="46"/>
      <c r="J75" s="46"/>
    </row>
    <row r="76" spans="2:10" x14ac:dyDescent="0.2">
      <c r="B76" s="46"/>
      <c r="C76" s="46"/>
      <c r="D76" s="46"/>
      <c r="E76" s="46"/>
      <c r="F76" s="46"/>
      <c r="G76" s="46"/>
      <c r="H76" s="46"/>
      <c r="I76" s="46"/>
      <c r="J76" s="46"/>
    </row>
    <row r="77" spans="2:10" x14ac:dyDescent="0.2">
      <c r="B77" s="46"/>
      <c r="C77" s="46"/>
      <c r="D77" s="46"/>
      <c r="E77" s="46"/>
      <c r="F77" s="46"/>
      <c r="G77" s="46"/>
      <c r="H77" s="46"/>
      <c r="I77" s="46"/>
      <c r="J77" s="46"/>
    </row>
    <row r="78" spans="2:10" x14ac:dyDescent="0.2">
      <c r="B78" s="46"/>
      <c r="C78" s="46"/>
      <c r="D78" s="46"/>
      <c r="E78" s="46"/>
      <c r="F78" s="46"/>
      <c r="G78" s="46"/>
      <c r="H78" s="46"/>
      <c r="I78" s="46"/>
      <c r="J78" s="46"/>
    </row>
    <row r="79" spans="2:10" x14ac:dyDescent="0.2">
      <c r="B79" s="46"/>
      <c r="C79" s="46"/>
      <c r="D79" s="46"/>
      <c r="E79" s="46"/>
      <c r="F79" s="46"/>
      <c r="G79" s="46"/>
      <c r="H79" s="46"/>
      <c r="I79" s="46"/>
      <c r="J79" s="46"/>
    </row>
    <row r="80" spans="2:10" x14ac:dyDescent="0.2">
      <c r="B80" s="46"/>
      <c r="C80" s="46"/>
      <c r="D80" s="46"/>
      <c r="E80" s="46"/>
      <c r="F80" s="46"/>
      <c r="G80" s="46"/>
      <c r="H80" s="46"/>
      <c r="I80" s="46"/>
      <c r="J80" s="46"/>
    </row>
    <row r="81" spans="2:10" x14ac:dyDescent="0.2">
      <c r="B81" s="46"/>
      <c r="C81" s="46"/>
      <c r="D81" s="46"/>
      <c r="E81" s="46"/>
      <c r="F81" s="46"/>
      <c r="G81" s="46"/>
      <c r="H81" s="46"/>
      <c r="I81" s="46"/>
      <c r="J81" s="46"/>
    </row>
    <row r="82" spans="2:10" x14ac:dyDescent="0.2">
      <c r="B82" s="46"/>
      <c r="C82" s="46"/>
      <c r="D82" s="46"/>
      <c r="E82" s="46"/>
      <c r="F82" s="46"/>
      <c r="G82" s="46"/>
      <c r="H82" s="46"/>
      <c r="I82" s="46"/>
      <c r="J82" s="46"/>
    </row>
    <row r="83" spans="2:10" x14ac:dyDescent="0.2">
      <c r="B83" s="46"/>
      <c r="C83" s="46"/>
      <c r="D83" s="46"/>
      <c r="E83" s="46"/>
      <c r="F83" s="46"/>
      <c r="G83" s="46"/>
      <c r="H83" s="46"/>
      <c r="I83" s="46"/>
      <c r="J83" s="46"/>
    </row>
    <row r="84" spans="2:10" x14ac:dyDescent="0.2">
      <c r="B84" s="46"/>
      <c r="C84" s="46"/>
      <c r="D84" s="46"/>
      <c r="E84" s="46"/>
      <c r="F84" s="46"/>
      <c r="G84" s="46"/>
      <c r="H84" s="46"/>
      <c r="I84" s="46"/>
      <c r="J84" s="46"/>
    </row>
    <row r="85" spans="2:10" x14ac:dyDescent="0.2">
      <c r="B85" s="46"/>
      <c r="C85" s="46"/>
      <c r="D85" s="46"/>
      <c r="E85" s="46"/>
      <c r="F85" s="46"/>
      <c r="G85" s="46"/>
      <c r="H85" s="46"/>
      <c r="I85" s="46"/>
      <c r="J85" s="46"/>
    </row>
    <row r="86" spans="2:10" x14ac:dyDescent="0.2">
      <c r="B86" s="46"/>
      <c r="C86" s="46"/>
      <c r="D86" s="46"/>
      <c r="E86" s="46"/>
      <c r="F86" s="46"/>
      <c r="G86" s="46"/>
      <c r="H86" s="46"/>
      <c r="I86" s="46"/>
      <c r="J86" s="46"/>
    </row>
    <row r="87" spans="2:10" x14ac:dyDescent="0.2">
      <c r="B87" s="46"/>
      <c r="C87" s="46"/>
      <c r="D87" s="46"/>
      <c r="E87" s="46"/>
      <c r="F87" s="46"/>
      <c r="G87" s="46"/>
      <c r="H87" s="46"/>
      <c r="I87" s="46"/>
      <c r="J87" s="46"/>
    </row>
    <row r="88" spans="2:10" x14ac:dyDescent="0.2">
      <c r="B88" s="46"/>
      <c r="C88" s="46"/>
      <c r="D88" s="46"/>
      <c r="E88" s="46"/>
      <c r="F88" s="46"/>
      <c r="G88" s="46"/>
      <c r="H88" s="46"/>
      <c r="I88" s="46"/>
      <c r="J88" s="46"/>
    </row>
    <row r="89" spans="2:10" x14ac:dyDescent="0.2">
      <c r="B89" s="46"/>
      <c r="C89" s="46"/>
      <c r="D89" s="46"/>
      <c r="E89" s="46"/>
      <c r="F89" s="46"/>
      <c r="G89" s="46"/>
      <c r="H89" s="46"/>
      <c r="I89" s="46"/>
      <c r="J89" s="46"/>
    </row>
    <row r="90" spans="2:10" x14ac:dyDescent="0.2">
      <c r="B90" s="46"/>
      <c r="C90" s="46"/>
      <c r="D90" s="46"/>
      <c r="E90" s="46"/>
      <c r="F90" s="46"/>
      <c r="G90" s="46"/>
      <c r="H90" s="46"/>
      <c r="I90" s="46"/>
      <c r="J90" s="46"/>
    </row>
    <row r="91" spans="2:10" x14ac:dyDescent="0.2">
      <c r="B91" s="46"/>
      <c r="C91" s="46"/>
      <c r="D91" s="46"/>
      <c r="E91" s="46"/>
      <c r="F91" s="46"/>
      <c r="G91" s="46"/>
      <c r="H91" s="46"/>
      <c r="I91" s="46"/>
      <c r="J91" s="46"/>
    </row>
    <row r="92" spans="2:10" x14ac:dyDescent="0.2">
      <c r="B92" s="46"/>
      <c r="C92" s="46"/>
      <c r="D92" s="46"/>
      <c r="E92" s="46"/>
      <c r="F92" s="46"/>
      <c r="G92" s="46"/>
      <c r="H92" s="46"/>
      <c r="I92" s="46"/>
      <c r="J92" s="46"/>
    </row>
    <row r="93" spans="2:10" x14ac:dyDescent="0.2">
      <c r="B93" s="46"/>
      <c r="C93" s="46"/>
      <c r="D93" s="46"/>
      <c r="E93" s="46"/>
      <c r="F93" s="46"/>
      <c r="G93" s="46"/>
      <c r="H93" s="46"/>
      <c r="I93" s="46"/>
      <c r="J93" s="46"/>
    </row>
    <row r="94" spans="2:10" x14ac:dyDescent="0.2">
      <c r="B94" s="46"/>
      <c r="C94" s="46"/>
      <c r="D94" s="46"/>
      <c r="E94" s="46"/>
      <c r="F94" s="46"/>
      <c r="G94" s="46"/>
      <c r="H94" s="46"/>
      <c r="I94" s="46"/>
      <c r="J94" s="46"/>
    </row>
    <row r="95" spans="2:10" x14ac:dyDescent="0.2">
      <c r="B95" s="46"/>
      <c r="C95" s="46"/>
      <c r="D95" s="46"/>
      <c r="E95" s="46"/>
      <c r="F95" s="46"/>
      <c r="G95" s="46"/>
      <c r="H95" s="46"/>
      <c r="I95" s="46"/>
      <c r="J95" s="46"/>
    </row>
    <row r="96" spans="2:10" x14ac:dyDescent="0.2">
      <c r="B96" s="46"/>
      <c r="C96" s="46"/>
      <c r="D96" s="46"/>
      <c r="E96" s="46"/>
      <c r="F96" s="46"/>
      <c r="G96" s="46"/>
      <c r="H96" s="46"/>
      <c r="I96" s="46"/>
      <c r="J96" s="46"/>
    </row>
    <row r="97" spans="2:10" x14ac:dyDescent="0.2">
      <c r="B97" s="46"/>
      <c r="C97" s="46"/>
      <c r="D97" s="46"/>
      <c r="E97" s="46"/>
      <c r="F97" s="46"/>
      <c r="G97" s="46"/>
      <c r="H97" s="46"/>
      <c r="I97" s="46"/>
      <c r="J97" s="46"/>
    </row>
    <row r="98" spans="2:10" x14ac:dyDescent="0.2">
      <c r="B98" s="46"/>
      <c r="C98" s="46"/>
      <c r="D98" s="46"/>
      <c r="E98" s="46"/>
      <c r="F98" s="46"/>
      <c r="G98" s="46"/>
      <c r="H98" s="46"/>
      <c r="I98" s="46"/>
      <c r="J98" s="46"/>
    </row>
    <row r="99" spans="2:10" x14ac:dyDescent="0.2">
      <c r="B99" s="46"/>
      <c r="C99" s="46"/>
      <c r="D99" s="46"/>
      <c r="E99" s="46"/>
      <c r="F99" s="46"/>
      <c r="G99" s="46"/>
      <c r="H99" s="46"/>
      <c r="I99" s="46"/>
      <c r="J99" s="46"/>
    </row>
    <row r="100" spans="2:10" x14ac:dyDescent="0.2">
      <c r="B100" s="46"/>
      <c r="C100" s="46"/>
      <c r="D100" s="46"/>
      <c r="E100" s="46"/>
      <c r="F100" s="46"/>
      <c r="G100" s="46"/>
      <c r="H100" s="46"/>
      <c r="I100" s="46"/>
      <c r="J100" s="46"/>
    </row>
    <row r="101" spans="2:10" x14ac:dyDescent="0.2">
      <c r="B101" s="46"/>
      <c r="C101" s="46"/>
      <c r="D101" s="46"/>
      <c r="E101" s="46"/>
      <c r="F101" s="46"/>
      <c r="G101" s="46"/>
      <c r="H101" s="46"/>
      <c r="I101" s="46"/>
      <c r="J101" s="46"/>
    </row>
    <row r="102" spans="2:10" x14ac:dyDescent="0.2">
      <c r="B102" s="46"/>
      <c r="C102" s="46"/>
      <c r="D102" s="46"/>
      <c r="E102" s="46"/>
      <c r="F102" s="46"/>
      <c r="G102" s="46"/>
      <c r="H102" s="46"/>
      <c r="I102" s="46"/>
      <c r="J102" s="46"/>
    </row>
    <row r="103" spans="2:10" x14ac:dyDescent="0.2">
      <c r="B103" s="46"/>
      <c r="C103" s="46"/>
      <c r="D103" s="46"/>
      <c r="E103" s="46"/>
      <c r="F103" s="46"/>
      <c r="G103" s="46"/>
      <c r="H103" s="46"/>
      <c r="I103" s="46"/>
      <c r="J103" s="46"/>
    </row>
    <row r="104" spans="2:10" x14ac:dyDescent="0.2">
      <c r="B104" s="46"/>
      <c r="C104" s="46"/>
      <c r="D104" s="46"/>
      <c r="E104" s="46"/>
      <c r="F104" s="46"/>
      <c r="G104" s="46"/>
      <c r="H104" s="46"/>
      <c r="I104" s="46"/>
      <c r="J104" s="46"/>
    </row>
    <row r="105" spans="2:10" x14ac:dyDescent="0.2">
      <c r="B105" s="46"/>
      <c r="C105" s="46"/>
      <c r="D105" s="46"/>
      <c r="E105" s="46"/>
      <c r="F105" s="46"/>
      <c r="G105" s="46"/>
      <c r="H105" s="46"/>
      <c r="I105" s="46"/>
      <c r="J105" s="46"/>
    </row>
    <row r="106" spans="2:10" x14ac:dyDescent="0.2">
      <c r="B106" s="46"/>
      <c r="C106" s="46"/>
      <c r="D106" s="46"/>
      <c r="E106" s="46"/>
      <c r="F106" s="46"/>
      <c r="G106" s="46"/>
      <c r="H106" s="46"/>
      <c r="I106" s="46"/>
      <c r="J106" s="46"/>
    </row>
    <row r="107" spans="2:10" x14ac:dyDescent="0.2">
      <c r="B107" s="46"/>
      <c r="C107" s="46"/>
      <c r="D107" s="46"/>
      <c r="E107" s="46"/>
      <c r="F107" s="46"/>
      <c r="G107" s="46"/>
      <c r="H107" s="46"/>
      <c r="I107" s="46"/>
      <c r="J107" s="46"/>
    </row>
    <row r="108" spans="2:10" x14ac:dyDescent="0.2">
      <c r="B108" s="46"/>
      <c r="C108" s="46"/>
      <c r="D108" s="46"/>
      <c r="E108" s="46"/>
      <c r="F108" s="46"/>
      <c r="G108" s="46"/>
      <c r="H108" s="46"/>
      <c r="I108" s="46"/>
      <c r="J108" s="46"/>
    </row>
    <row r="109" spans="2:10" x14ac:dyDescent="0.2">
      <c r="B109" s="46"/>
      <c r="C109" s="46"/>
      <c r="D109" s="46"/>
      <c r="E109" s="46"/>
      <c r="F109" s="46"/>
      <c r="G109" s="46"/>
      <c r="H109" s="46"/>
      <c r="I109" s="46"/>
      <c r="J109" s="46"/>
    </row>
    <row r="110" spans="2:10" x14ac:dyDescent="0.2">
      <c r="B110" s="46"/>
      <c r="C110" s="46"/>
      <c r="D110" s="46"/>
      <c r="E110" s="46"/>
      <c r="F110" s="46"/>
      <c r="G110" s="46"/>
      <c r="H110" s="46"/>
      <c r="I110" s="46"/>
      <c r="J110" s="46"/>
    </row>
    <row r="111" spans="2:10" x14ac:dyDescent="0.2">
      <c r="B111" s="46"/>
      <c r="C111" s="46"/>
      <c r="D111" s="46"/>
      <c r="E111" s="46"/>
      <c r="F111" s="46"/>
      <c r="G111" s="46"/>
      <c r="H111" s="46"/>
      <c r="I111" s="46"/>
      <c r="J111" s="46"/>
    </row>
    <row r="112" spans="2:10" x14ac:dyDescent="0.2">
      <c r="B112" s="46"/>
      <c r="C112" s="46"/>
      <c r="D112" s="46"/>
      <c r="E112" s="46"/>
      <c r="F112" s="46"/>
      <c r="G112" s="46"/>
      <c r="H112" s="46"/>
      <c r="I112" s="46"/>
      <c r="J112" s="46"/>
    </row>
    <row r="113" spans="2:10" x14ac:dyDescent="0.2">
      <c r="B113" s="46"/>
      <c r="C113" s="46"/>
      <c r="D113" s="46"/>
      <c r="E113" s="46"/>
      <c r="F113" s="46"/>
      <c r="G113" s="46"/>
      <c r="H113" s="46"/>
      <c r="I113" s="46"/>
      <c r="J113" s="46"/>
    </row>
    <row r="114" spans="2:10" x14ac:dyDescent="0.2">
      <c r="B114" s="46"/>
      <c r="C114" s="46"/>
      <c r="D114" s="46"/>
      <c r="E114" s="46"/>
      <c r="F114" s="46"/>
      <c r="G114" s="46"/>
      <c r="H114" s="46"/>
      <c r="I114" s="46"/>
      <c r="J114" s="46"/>
    </row>
    <row r="115" spans="2:10" x14ac:dyDescent="0.2">
      <c r="B115" s="46"/>
      <c r="C115" s="46"/>
      <c r="D115" s="46"/>
      <c r="E115" s="46"/>
      <c r="F115" s="46"/>
      <c r="G115" s="46"/>
      <c r="H115" s="46"/>
      <c r="I115" s="46"/>
      <c r="J115" s="46"/>
    </row>
    <row r="116" spans="2:10" x14ac:dyDescent="0.2">
      <c r="B116" s="46"/>
      <c r="C116" s="46"/>
      <c r="D116" s="46"/>
      <c r="E116" s="46"/>
      <c r="F116" s="46"/>
      <c r="G116" s="46"/>
      <c r="H116" s="46"/>
      <c r="I116" s="46"/>
      <c r="J116" s="46"/>
    </row>
    <row r="117" spans="2:10" x14ac:dyDescent="0.2">
      <c r="B117" s="46"/>
      <c r="C117" s="46"/>
      <c r="D117" s="46"/>
      <c r="E117" s="46"/>
      <c r="F117" s="46"/>
      <c r="G117" s="46"/>
      <c r="H117" s="46"/>
      <c r="I117" s="46"/>
      <c r="J117" s="46"/>
    </row>
    <row r="118" spans="2:10" x14ac:dyDescent="0.2">
      <c r="B118" s="46"/>
      <c r="C118" s="46"/>
      <c r="D118" s="46"/>
      <c r="E118" s="46"/>
      <c r="F118" s="46"/>
      <c r="G118" s="46"/>
      <c r="H118" s="46"/>
      <c r="I118" s="46"/>
      <c r="J118" s="46"/>
    </row>
    <row r="119" spans="2:10" x14ac:dyDescent="0.2">
      <c r="B119" s="46"/>
      <c r="C119" s="46"/>
      <c r="D119" s="46"/>
      <c r="E119" s="46"/>
      <c r="F119" s="46"/>
      <c r="G119" s="46"/>
      <c r="H119" s="46"/>
      <c r="I119" s="46"/>
      <c r="J119" s="46"/>
    </row>
    <row r="120" spans="2:10" x14ac:dyDescent="0.2">
      <c r="B120" s="46"/>
      <c r="C120" s="46"/>
      <c r="D120" s="46"/>
      <c r="E120" s="46"/>
      <c r="F120" s="46"/>
      <c r="G120" s="46"/>
      <c r="H120" s="46"/>
      <c r="I120" s="46"/>
      <c r="J120" s="46"/>
    </row>
    <row r="121" spans="2:10" x14ac:dyDescent="0.2">
      <c r="B121" s="46"/>
      <c r="C121" s="46"/>
      <c r="D121" s="46"/>
      <c r="E121" s="46"/>
      <c r="F121" s="46"/>
      <c r="G121" s="46"/>
      <c r="H121" s="46"/>
      <c r="I121" s="46"/>
      <c r="J121" s="46"/>
    </row>
    <row r="122" spans="2:10" x14ac:dyDescent="0.2">
      <c r="B122" s="46"/>
      <c r="C122" s="46"/>
      <c r="D122" s="46"/>
      <c r="E122" s="46"/>
      <c r="F122" s="46"/>
      <c r="G122" s="46"/>
      <c r="H122" s="46"/>
      <c r="I122" s="46"/>
      <c r="J122" s="46"/>
    </row>
    <row r="123" spans="2:10" x14ac:dyDescent="0.2">
      <c r="B123" s="46"/>
      <c r="C123" s="46"/>
      <c r="D123" s="46"/>
      <c r="E123" s="46"/>
      <c r="F123" s="46"/>
      <c r="G123" s="46"/>
      <c r="H123" s="46"/>
      <c r="I123" s="46"/>
      <c r="J123" s="46"/>
    </row>
    <row r="124" spans="2:10" x14ac:dyDescent="0.2">
      <c r="B124" s="46"/>
      <c r="C124" s="46"/>
      <c r="D124" s="46"/>
      <c r="E124" s="46"/>
      <c r="F124" s="46"/>
      <c r="G124" s="46"/>
      <c r="H124" s="46"/>
      <c r="I124" s="46"/>
      <c r="J124" s="46"/>
    </row>
    <row r="125" spans="2:10" x14ac:dyDescent="0.2">
      <c r="B125" s="46"/>
      <c r="C125" s="46"/>
      <c r="D125" s="46"/>
      <c r="E125" s="46"/>
      <c r="F125" s="46"/>
      <c r="G125" s="46"/>
      <c r="H125" s="46"/>
      <c r="I125" s="46"/>
      <c r="J125" s="46"/>
    </row>
    <row r="126" spans="2:10" x14ac:dyDescent="0.2">
      <c r="B126" s="46"/>
      <c r="C126" s="46"/>
      <c r="D126" s="46"/>
      <c r="E126" s="46"/>
      <c r="F126" s="46"/>
      <c r="G126" s="46"/>
      <c r="H126" s="46"/>
      <c r="I126" s="46"/>
      <c r="J126" s="46"/>
    </row>
    <row r="127" spans="2:10" x14ac:dyDescent="0.2">
      <c r="B127" s="46"/>
      <c r="C127" s="46"/>
      <c r="D127" s="46"/>
      <c r="E127" s="46"/>
      <c r="F127" s="46"/>
      <c r="G127" s="46"/>
      <c r="H127" s="46"/>
      <c r="I127" s="46"/>
      <c r="J127" s="46"/>
    </row>
    <row r="128" spans="2:10" x14ac:dyDescent="0.2">
      <c r="B128" s="46"/>
      <c r="C128" s="46"/>
      <c r="D128" s="46"/>
      <c r="E128" s="46"/>
      <c r="F128" s="46"/>
      <c r="G128" s="46"/>
      <c r="H128" s="46"/>
      <c r="I128" s="46"/>
      <c r="J128" s="46"/>
    </row>
    <row r="129" spans="2:10" x14ac:dyDescent="0.2">
      <c r="B129" s="46"/>
      <c r="C129" s="46"/>
      <c r="D129" s="46"/>
      <c r="E129" s="46"/>
      <c r="F129" s="46"/>
      <c r="G129" s="46"/>
      <c r="H129" s="46"/>
      <c r="I129" s="46"/>
      <c r="J129" s="46"/>
    </row>
    <row r="130" spans="2:10" x14ac:dyDescent="0.2">
      <c r="B130" s="46"/>
      <c r="C130" s="46"/>
      <c r="D130" s="46"/>
      <c r="E130" s="46"/>
      <c r="F130" s="46"/>
      <c r="G130" s="46"/>
      <c r="H130" s="46"/>
      <c r="I130" s="46"/>
      <c r="J130" s="46"/>
    </row>
    <row r="131" spans="2:10" x14ac:dyDescent="0.2">
      <c r="B131" s="46"/>
      <c r="C131" s="46"/>
      <c r="D131" s="46"/>
      <c r="E131" s="46"/>
      <c r="F131" s="46"/>
      <c r="G131" s="46"/>
      <c r="H131" s="46"/>
      <c r="I131" s="46"/>
      <c r="J131" s="46"/>
    </row>
    <row r="132" spans="2:10" x14ac:dyDescent="0.2">
      <c r="B132" s="46"/>
      <c r="C132" s="46"/>
      <c r="D132" s="46"/>
      <c r="E132" s="46"/>
      <c r="F132" s="46"/>
      <c r="G132" s="46"/>
      <c r="H132" s="46"/>
      <c r="I132" s="46"/>
      <c r="J132" s="46"/>
    </row>
    <row r="133" spans="2:10" x14ac:dyDescent="0.2">
      <c r="B133" s="46"/>
      <c r="C133" s="46"/>
      <c r="D133" s="46"/>
      <c r="E133" s="46"/>
      <c r="F133" s="46"/>
      <c r="G133" s="46"/>
      <c r="H133" s="46"/>
      <c r="I133" s="46"/>
      <c r="J133" s="46"/>
    </row>
    <row r="134" spans="2:10" x14ac:dyDescent="0.2">
      <c r="B134" s="46"/>
      <c r="C134" s="46"/>
      <c r="D134" s="46"/>
      <c r="E134" s="46"/>
      <c r="F134" s="46"/>
      <c r="G134" s="46"/>
      <c r="H134" s="46"/>
      <c r="I134" s="46"/>
      <c r="J134" s="46"/>
    </row>
    <row r="135" spans="2:10" x14ac:dyDescent="0.2">
      <c r="B135" s="46"/>
      <c r="C135" s="46"/>
      <c r="D135" s="46"/>
      <c r="E135" s="46"/>
      <c r="F135" s="46"/>
      <c r="G135" s="46"/>
      <c r="H135" s="46"/>
      <c r="I135" s="46"/>
      <c r="J135" s="46"/>
    </row>
    <row r="136" spans="2:10" x14ac:dyDescent="0.2">
      <c r="B136" s="46"/>
      <c r="C136" s="46"/>
      <c r="D136" s="46"/>
      <c r="E136" s="46"/>
      <c r="F136" s="46"/>
      <c r="G136" s="46"/>
      <c r="H136" s="46"/>
      <c r="I136" s="46"/>
      <c r="J136" s="46"/>
    </row>
    <row r="137" spans="2:10" x14ac:dyDescent="0.2">
      <c r="B137" s="46"/>
      <c r="C137" s="46"/>
      <c r="D137" s="46"/>
      <c r="E137" s="46"/>
      <c r="F137" s="46"/>
      <c r="G137" s="46"/>
      <c r="H137" s="46"/>
      <c r="I137" s="46"/>
      <c r="J137" s="46"/>
    </row>
    <row r="138" spans="2:10" x14ac:dyDescent="0.2">
      <c r="B138" s="46"/>
      <c r="C138" s="46"/>
      <c r="D138" s="46"/>
      <c r="E138" s="46"/>
      <c r="F138" s="46"/>
      <c r="G138" s="46"/>
      <c r="H138" s="46"/>
      <c r="I138" s="46"/>
      <c r="J138" s="46"/>
    </row>
    <row r="139" spans="2:10" x14ac:dyDescent="0.2">
      <c r="B139" s="46"/>
      <c r="C139" s="46"/>
      <c r="D139" s="46"/>
      <c r="E139" s="46"/>
      <c r="F139" s="46"/>
      <c r="G139" s="46"/>
      <c r="H139" s="46"/>
      <c r="I139" s="46"/>
      <c r="J139" s="46"/>
    </row>
    <row r="140" spans="2:10" x14ac:dyDescent="0.2">
      <c r="B140" s="46"/>
      <c r="C140" s="46"/>
      <c r="D140" s="46"/>
      <c r="E140" s="46"/>
      <c r="F140" s="46"/>
      <c r="G140" s="46"/>
      <c r="H140" s="46"/>
      <c r="I140" s="46"/>
      <c r="J140" s="46"/>
    </row>
    <row r="141" spans="2:10" x14ac:dyDescent="0.2">
      <c r="B141" s="46"/>
      <c r="C141" s="46"/>
      <c r="D141" s="46"/>
      <c r="E141" s="46"/>
      <c r="F141" s="46"/>
      <c r="G141" s="46"/>
      <c r="H141" s="46"/>
      <c r="I141" s="46"/>
      <c r="J141" s="46"/>
    </row>
    <row r="142" spans="2:10" x14ac:dyDescent="0.2">
      <c r="B142" s="46"/>
      <c r="C142" s="46"/>
      <c r="D142" s="46"/>
      <c r="E142" s="46"/>
      <c r="F142" s="46"/>
      <c r="G142" s="46"/>
      <c r="H142" s="46"/>
      <c r="I142" s="46"/>
      <c r="J142" s="46"/>
    </row>
    <row r="143" spans="2:10" x14ac:dyDescent="0.2">
      <c r="B143" s="46"/>
      <c r="C143" s="46"/>
      <c r="D143" s="46"/>
      <c r="E143" s="46"/>
      <c r="F143" s="46"/>
      <c r="G143" s="46"/>
      <c r="H143" s="46"/>
      <c r="I143" s="46"/>
      <c r="J143" s="46"/>
    </row>
    <row r="144" spans="2:10" x14ac:dyDescent="0.2">
      <c r="B144" s="46"/>
      <c r="C144" s="46"/>
      <c r="D144" s="46"/>
      <c r="E144" s="46"/>
      <c r="F144" s="46"/>
      <c r="G144" s="46"/>
      <c r="H144" s="46"/>
      <c r="I144" s="46"/>
      <c r="J144" s="46"/>
    </row>
    <row r="145" spans="2:10" x14ac:dyDescent="0.2">
      <c r="B145" s="46"/>
      <c r="C145" s="46"/>
      <c r="D145" s="46"/>
      <c r="E145" s="46"/>
      <c r="F145" s="46"/>
      <c r="G145" s="46"/>
      <c r="H145" s="46"/>
      <c r="I145" s="46"/>
      <c r="J145" s="46"/>
    </row>
    <row r="146" spans="2:10" x14ac:dyDescent="0.2">
      <c r="B146" s="46"/>
      <c r="C146" s="46"/>
      <c r="D146" s="46"/>
      <c r="E146" s="46"/>
      <c r="F146" s="46"/>
      <c r="G146" s="46"/>
      <c r="H146" s="46"/>
      <c r="I146" s="46"/>
      <c r="J146" s="46"/>
    </row>
    <row r="147" spans="2:10" x14ac:dyDescent="0.2">
      <c r="B147" s="46"/>
      <c r="C147" s="46"/>
      <c r="D147" s="46"/>
      <c r="E147" s="46"/>
      <c r="F147" s="46"/>
      <c r="G147" s="46"/>
      <c r="H147" s="46"/>
      <c r="I147" s="46"/>
      <c r="J147" s="46"/>
    </row>
    <row r="148" spans="2:10" x14ac:dyDescent="0.2">
      <c r="B148" s="46"/>
      <c r="C148" s="46"/>
      <c r="D148" s="46"/>
      <c r="E148" s="46"/>
      <c r="F148" s="46"/>
      <c r="G148" s="46"/>
      <c r="H148" s="46"/>
      <c r="I148" s="46"/>
      <c r="J148" s="46"/>
    </row>
    <row r="149" spans="2:10" x14ac:dyDescent="0.2">
      <c r="B149" s="46"/>
      <c r="C149" s="46"/>
      <c r="D149" s="46"/>
      <c r="E149" s="46"/>
      <c r="F149" s="46"/>
      <c r="G149" s="46"/>
      <c r="H149" s="46"/>
      <c r="I149" s="46"/>
      <c r="J149" s="46"/>
    </row>
    <row r="150" spans="2:10" x14ac:dyDescent="0.2">
      <c r="B150" s="46"/>
      <c r="C150" s="46"/>
      <c r="D150" s="46"/>
      <c r="E150" s="46"/>
      <c r="F150" s="46"/>
      <c r="G150" s="46"/>
      <c r="H150" s="46"/>
      <c r="I150" s="46"/>
      <c r="J150" s="46"/>
    </row>
    <row r="151" spans="2:10" x14ac:dyDescent="0.2">
      <c r="B151" s="46"/>
      <c r="C151" s="46"/>
      <c r="D151" s="46"/>
      <c r="E151" s="46"/>
      <c r="F151" s="46"/>
      <c r="G151" s="46"/>
      <c r="H151" s="46"/>
      <c r="I151" s="46"/>
      <c r="J151" s="46"/>
    </row>
    <row r="152" spans="2:10" x14ac:dyDescent="0.2">
      <c r="B152" s="46"/>
      <c r="C152" s="46"/>
      <c r="D152" s="46"/>
      <c r="E152" s="46"/>
      <c r="F152" s="46"/>
      <c r="G152" s="46"/>
      <c r="H152" s="46"/>
      <c r="I152" s="46"/>
      <c r="J152" s="46"/>
    </row>
    <row r="153" spans="2:10" x14ac:dyDescent="0.2">
      <c r="B153" s="46"/>
      <c r="C153" s="46"/>
      <c r="D153" s="46"/>
      <c r="E153" s="46"/>
      <c r="F153" s="46"/>
      <c r="G153" s="46"/>
      <c r="H153" s="46"/>
      <c r="I153" s="46"/>
      <c r="J153" s="46"/>
    </row>
    <row r="154" spans="2:10" x14ac:dyDescent="0.2">
      <c r="B154" s="46"/>
      <c r="C154" s="46"/>
      <c r="D154" s="46"/>
      <c r="E154" s="46"/>
      <c r="F154" s="46"/>
      <c r="G154" s="46"/>
      <c r="H154" s="46"/>
      <c r="I154" s="46"/>
      <c r="J154" s="46"/>
    </row>
    <row r="155" spans="2:10" x14ac:dyDescent="0.2">
      <c r="B155" s="46"/>
      <c r="C155" s="46"/>
      <c r="D155" s="46"/>
      <c r="E155" s="46"/>
      <c r="F155" s="46"/>
      <c r="G155" s="46"/>
      <c r="H155" s="46"/>
      <c r="I155" s="46"/>
      <c r="J155" s="46"/>
    </row>
    <row r="156" spans="2:10" x14ac:dyDescent="0.2">
      <c r="B156" s="46"/>
      <c r="C156" s="46"/>
      <c r="D156" s="46"/>
      <c r="E156" s="46"/>
      <c r="F156" s="46"/>
      <c r="G156" s="46"/>
      <c r="H156" s="46"/>
      <c r="I156" s="46"/>
      <c r="J156" s="46"/>
    </row>
    <row r="157" spans="2:10" x14ac:dyDescent="0.2">
      <c r="B157" s="46"/>
      <c r="C157" s="46"/>
      <c r="D157" s="46"/>
      <c r="E157" s="46"/>
      <c r="F157" s="46"/>
      <c r="G157" s="46"/>
      <c r="H157" s="46"/>
      <c r="I157" s="46"/>
      <c r="J157" s="46"/>
    </row>
    <row r="158" spans="2:10" x14ac:dyDescent="0.2">
      <c r="B158" s="46"/>
      <c r="C158" s="46"/>
      <c r="D158" s="46"/>
      <c r="E158" s="46"/>
      <c r="F158" s="46"/>
      <c r="G158" s="46"/>
      <c r="H158" s="46"/>
      <c r="I158" s="46"/>
      <c r="J158" s="46"/>
    </row>
    <row r="159" spans="2:10" x14ac:dyDescent="0.2">
      <c r="B159" s="46"/>
      <c r="C159" s="46"/>
      <c r="D159" s="46"/>
      <c r="E159" s="46"/>
      <c r="F159" s="46"/>
      <c r="G159" s="46"/>
      <c r="H159" s="46"/>
      <c r="I159" s="46"/>
      <c r="J159" s="46"/>
    </row>
    <row r="160" spans="2:10" x14ac:dyDescent="0.2">
      <c r="B160" s="46"/>
      <c r="C160" s="46"/>
      <c r="D160" s="46"/>
      <c r="E160" s="46"/>
      <c r="F160" s="46"/>
      <c r="G160" s="46"/>
      <c r="H160" s="46"/>
      <c r="I160" s="46"/>
      <c r="J160" s="46"/>
    </row>
    <row r="161" spans="2:10" x14ac:dyDescent="0.2">
      <c r="B161" s="46"/>
      <c r="C161" s="46"/>
      <c r="D161" s="46"/>
      <c r="E161" s="46"/>
      <c r="F161" s="46"/>
      <c r="G161" s="46"/>
      <c r="H161" s="46"/>
      <c r="I161" s="46"/>
      <c r="J161" s="46"/>
    </row>
    <row r="162" spans="2:10" x14ac:dyDescent="0.2">
      <c r="H162" s="46"/>
    </row>
    <row r="163" spans="2:10" x14ac:dyDescent="0.2">
      <c r="H163" s="46"/>
    </row>
    <row r="164" spans="2:10" x14ac:dyDescent="0.2">
      <c r="H164" s="46"/>
    </row>
    <row r="165" spans="2:10" x14ac:dyDescent="0.2">
      <c r="H165" s="46"/>
    </row>
  </sheetData>
  <mergeCells count="27">
    <mergeCell ref="C11:G11"/>
    <mergeCell ref="C12:G12"/>
    <mergeCell ref="C13:G13"/>
    <mergeCell ref="C15:G15"/>
    <mergeCell ref="C16:G16"/>
    <mergeCell ref="C14:G14"/>
    <mergeCell ref="C28:G28"/>
    <mergeCell ref="C17:G17"/>
    <mergeCell ref="C18:G18"/>
    <mergeCell ref="C19:G19"/>
    <mergeCell ref="C20:G20"/>
    <mergeCell ref="C21:G21"/>
    <mergeCell ref="C22:G22"/>
    <mergeCell ref="C23:G23"/>
    <mergeCell ref="C24:G24"/>
    <mergeCell ref="C25:G25"/>
    <mergeCell ref="C26:G26"/>
    <mergeCell ref="C27:G27"/>
    <mergeCell ref="C35:G35"/>
    <mergeCell ref="C36:G36"/>
    <mergeCell ref="C37:G37"/>
    <mergeCell ref="C29:G29"/>
    <mergeCell ref="C30:G30"/>
    <mergeCell ref="C31:G31"/>
    <mergeCell ref="C32:G32"/>
    <mergeCell ref="C33:G33"/>
    <mergeCell ref="C34:G34"/>
  </mergeCells>
  <phoneticPr fontId="1" type="noConversion"/>
  <pageMargins left="0.7" right="0.7" top="0.78740157499999996" bottom="0.78740157499999996" header="0.3" footer="0.3"/>
  <pageSetup paperSize="9" scale="52" orientation="landscape" horizontalDpi="0" verticalDpi="0"/>
  <headerFooter alignWithMargins="0">
    <oddFooter>&amp;L&amp;K262626&amp;G</oddFooter>
  </headerFooter>
  <drawing r:id="rId1"/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64EE59-5445-6D44-9B3D-F4E3165786B3}">
  <sheetPr>
    <tabColor rgb="FFFEF445"/>
  </sheetPr>
  <dimension ref="A2:J166"/>
  <sheetViews>
    <sheetView view="pageBreakPreview" zoomScale="60" zoomScaleNormal="100" workbookViewId="0">
      <selection activeCell="H28" sqref="H28"/>
    </sheetView>
  </sheetViews>
  <sheetFormatPr baseColWidth="10" defaultRowHeight="15" x14ac:dyDescent="0.2"/>
  <cols>
    <col min="1" max="2" width="23" style="42" customWidth="1"/>
    <col min="3" max="6" width="10.83203125" style="42"/>
    <col min="7" max="7" width="25.83203125" style="42" customWidth="1"/>
    <col min="8" max="8" width="65.83203125" style="42" customWidth="1"/>
    <col min="9" max="16384" width="10.83203125" style="42"/>
  </cols>
  <sheetData>
    <row r="2" spans="1:10" ht="30" customHeight="1" x14ac:dyDescent="0.2">
      <c r="A2" s="242" t="s">
        <v>44</v>
      </c>
      <c r="B2" s="242"/>
      <c r="C2" s="242"/>
      <c r="D2" s="242"/>
      <c r="E2" s="242"/>
      <c r="F2" s="242"/>
      <c r="G2" s="242"/>
      <c r="H2" s="243"/>
      <c r="I2" s="42" t="s">
        <v>64</v>
      </c>
    </row>
    <row r="3" spans="1:10" ht="44" x14ac:dyDescent="0.2">
      <c r="A3" s="45" t="s">
        <v>84</v>
      </c>
      <c r="B3" s="45"/>
      <c r="C3" s="45" t="s">
        <v>66</v>
      </c>
      <c r="D3" s="45" t="s">
        <v>65</v>
      </c>
      <c r="E3" s="45" t="s">
        <v>71</v>
      </c>
      <c r="F3" s="45" t="s">
        <v>50</v>
      </c>
      <c r="G3" s="45" t="s">
        <v>96</v>
      </c>
      <c r="H3" s="45" t="s">
        <v>51</v>
      </c>
    </row>
    <row r="4" spans="1:10" ht="33" customHeight="1" x14ac:dyDescent="0.2">
      <c r="A4" s="42" t="s">
        <v>254</v>
      </c>
      <c r="B4" s="46" t="str">
        <f>VLOOKUP(A4,'9Felder Denken'!A12:G40,3,FALSE)</f>
        <v>Wie könnte ein Toaster durch Sensorik und KI den idealen Bräunungsgrad automatisch erkennen und anpassen?</v>
      </c>
      <c r="C4" s="124">
        <v>20250430</v>
      </c>
      <c r="D4" s="124" t="s">
        <v>69</v>
      </c>
      <c r="E4" s="124">
        <v>1410</v>
      </c>
      <c r="F4" s="124" t="s">
        <v>70</v>
      </c>
      <c r="G4" s="42" t="str">
        <f t="shared" ref="G4:G15" si="0">CONCATENATE($C$4,$I$2,E4,$I$2,$A4,$I$2,D4,$I$2,F4)</f>
        <v>20250430_1410_A9FD01_RA_01</v>
      </c>
      <c r="H4" s="46" t="s">
        <v>52</v>
      </c>
      <c r="I4" s="46"/>
      <c r="J4" s="46"/>
    </row>
    <row r="5" spans="1:10" ht="16" x14ac:dyDescent="0.2">
      <c r="B5" s="46" t="e">
        <f>VLOOKUP(A5,'9Felder Denken'!A13:G41,3,FALSE)</f>
        <v>#N/A</v>
      </c>
      <c r="C5" s="46">
        <v>20250507</v>
      </c>
      <c r="D5" s="46" t="s">
        <v>72</v>
      </c>
      <c r="E5" s="46">
        <v>1630</v>
      </c>
      <c r="F5" s="47" t="s">
        <v>73</v>
      </c>
      <c r="G5" s="42" t="str">
        <f t="shared" si="0"/>
        <v>20250430_1630__CL_02</v>
      </c>
      <c r="H5" s="46" t="s">
        <v>87</v>
      </c>
      <c r="I5" s="46"/>
      <c r="J5" s="46"/>
    </row>
    <row r="6" spans="1:10" ht="16" x14ac:dyDescent="0.2">
      <c r="B6" s="46" t="e">
        <f>VLOOKUP(A6,'9Felder Denken'!A14:G42,3,FALSE)</f>
        <v>#N/A</v>
      </c>
      <c r="C6" s="46">
        <v>20250507</v>
      </c>
      <c r="D6" s="46" t="s">
        <v>85</v>
      </c>
      <c r="E6" s="46">
        <v>1632</v>
      </c>
      <c r="F6" s="47" t="s">
        <v>74</v>
      </c>
      <c r="G6" s="42" t="str">
        <f t="shared" si="0"/>
        <v>20250430_1632__CA_03</v>
      </c>
      <c r="H6" s="46" t="s">
        <v>86</v>
      </c>
      <c r="I6" s="46"/>
      <c r="J6" s="46"/>
    </row>
    <row r="7" spans="1:10" ht="15" customHeight="1" x14ac:dyDescent="0.2">
      <c r="B7" s="46" t="e">
        <f>VLOOKUP(A7,'9Felder Denken'!A15:G43,3,FALSE)</f>
        <v>#N/A</v>
      </c>
      <c r="C7" s="46"/>
      <c r="D7" s="46"/>
      <c r="E7" s="46"/>
      <c r="F7" s="47" t="s">
        <v>75</v>
      </c>
      <c r="G7" s="42" t="str">
        <f t="shared" si="0"/>
        <v>20250430____04</v>
      </c>
      <c r="H7" s="46"/>
      <c r="I7" s="46"/>
      <c r="J7" s="46"/>
    </row>
    <row r="8" spans="1:10" ht="15" customHeight="1" x14ac:dyDescent="0.2">
      <c r="B8" s="46" t="e">
        <f>VLOOKUP(A8,'9Felder Denken'!A16:G44,3,FALSE)</f>
        <v>#N/A</v>
      </c>
      <c r="C8" s="46"/>
      <c r="D8" s="46"/>
      <c r="E8" s="46"/>
      <c r="F8" s="47" t="s">
        <v>76</v>
      </c>
      <c r="G8" s="42" t="str">
        <f t="shared" si="0"/>
        <v>20250430____05</v>
      </c>
      <c r="H8" s="46"/>
      <c r="I8" s="46"/>
      <c r="J8" s="46"/>
    </row>
    <row r="9" spans="1:10" ht="15" customHeight="1" x14ac:dyDescent="0.2">
      <c r="B9" s="46" t="e">
        <f>VLOOKUP(A9,'9Felder Denken'!A17:G45,3,FALSE)</f>
        <v>#N/A</v>
      </c>
      <c r="C9" s="46"/>
      <c r="D9" s="46"/>
      <c r="E9" s="46"/>
      <c r="F9" s="47" t="s">
        <v>77</v>
      </c>
      <c r="G9" s="42" t="str">
        <f t="shared" si="0"/>
        <v>20250430____06</v>
      </c>
      <c r="H9" s="46"/>
      <c r="I9" s="46"/>
      <c r="J9" s="46"/>
    </row>
    <row r="10" spans="1:10" ht="15" customHeight="1" x14ac:dyDescent="0.2">
      <c r="B10" s="46" t="e">
        <f>VLOOKUP(A10,'9Felder Denken'!A18:G46,3,FALSE)</f>
        <v>#N/A</v>
      </c>
      <c r="C10" s="46"/>
      <c r="D10" s="46"/>
      <c r="E10" s="46"/>
      <c r="F10" s="47" t="s">
        <v>78</v>
      </c>
      <c r="G10" s="42" t="str">
        <f t="shared" si="0"/>
        <v>20250430____07</v>
      </c>
      <c r="H10" s="46"/>
      <c r="I10" s="46"/>
      <c r="J10" s="46"/>
    </row>
    <row r="11" spans="1:10" ht="15" customHeight="1" x14ac:dyDescent="0.2">
      <c r="B11" s="46" t="e">
        <f>VLOOKUP(A11,'9Felder Denken'!A19:G47,3,FALSE)</f>
        <v>#N/A</v>
      </c>
      <c r="C11" s="46"/>
      <c r="D11" s="46"/>
      <c r="E11" s="46"/>
      <c r="F11" s="47" t="s">
        <v>79</v>
      </c>
      <c r="G11" s="42" t="str">
        <f t="shared" si="0"/>
        <v>20250430____08</v>
      </c>
      <c r="H11" s="46"/>
      <c r="I11" s="46"/>
      <c r="J11" s="46"/>
    </row>
    <row r="12" spans="1:10" ht="15" customHeight="1" x14ac:dyDescent="0.2">
      <c r="B12" s="46" t="e">
        <f>VLOOKUP(A12,'9Felder Denken'!A20:G48,3,FALSE)</f>
        <v>#N/A</v>
      </c>
      <c r="C12" s="46"/>
      <c r="D12" s="46"/>
      <c r="E12" s="46"/>
      <c r="F12" s="47" t="s">
        <v>80</v>
      </c>
      <c r="G12" s="42" t="str">
        <f t="shared" si="0"/>
        <v>20250430____09</v>
      </c>
      <c r="H12" s="46"/>
      <c r="I12" s="46"/>
      <c r="J12" s="46"/>
    </row>
    <row r="13" spans="1:10" ht="15" customHeight="1" x14ac:dyDescent="0.2">
      <c r="B13" s="46" t="e">
        <f>VLOOKUP(A13,'9Felder Denken'!A21:G49,3,FALSE)</f>
        <v>#N/A</v>
      </c>
      <c r="C13" s="46"/>
      <c r="D13" s="46"/>
      <c r="E13" s="46"/>
      <c r="F13" s="47" t="s">
        <v>81</v>
      </c>
      <c r="G13" s="42" t="str">
        <f t="shared" si="0"/>
        <v>20250430____10</v>
      </c>
      <c r="H13" s="46"/>
      <c r="I13" s="46"/>
      <c r="J13" s="46"/>
    </row>
    <row r="14" spans="1:10" ht="15" customHeight="1" x14ac:dyDescent="0.2">
      <c r="B14" s="46" t="e">
        <f>VLOOKUP(A14,'9Felder Denken'!A22:G50,3,FALSE)</f>
        <v>#N/A</v>
      </c>
      <c r="C14" s="46"/>
      <c r="D14" s="46"/>
      <c r="E14" s="46"/>
      <c r="F14" s="47" t="s">
        <v>82</v>
      </c>
      <c r="G14" s="42" t="str">
        <f t="shared" si="0"/>
        <v>20250430____11</v>
      </c>
      <c r="H14" s="46"/>
      <c r="I14" s="46"/>
      <c r="J14" s="46"/>
    </row>
    <row r="15" spans="1:10" ht="15" customHeight="1" x14ac:dyDescent="0.2">
      <c r="B15" s="46" t="e">
        <f>VLOOKUP(A15,'9Felder Denken'!A23:G51,3,FALSE)</f>
        <v>#N/A</v>
      </c>
      <c r="C15" s="46"/>
      <c r="D15" s="46"/>
      <c r="E15" s="46"/>
      <c r="F15" s="47" t="s">
        <v>83</v>
      </c>
      <c r="G15" s="42" t="str">
        <f t="shared" si="0"/>
        <v>20250430____12</v>
      </c>
      <c r="H15" s="46"/>
      <c r="I15" s="46"/>
      <c r="J15" s="46"/>
    </row>
    <row r="16" spans="1:10" ht="15" customHeight="1" x14ac:dyDescent="0.2">
      <c r="B16" s="46" t="e">
        <f>VLOOKUP(A16,'9Felder Denken'!A24:G52,3,FALSE)</f>
        <v>#N/A</v>
      </c>
      <c r="C16" s="46"/>
      <c r="D16" s="46"/>
      <c r="E16" s="46"/>
      <c r="F16" s="46"/>
      <c r="G16" s="46"/>
      <c r="H16" s="46"/>
      <c r="I16" s="46"/>
      <c r="J16" s="46"/>
    </row>
    <row r="17" spans="2:10" ht="15" customHeight="1" x14ac:dyDescent="0.2">
      <c r="B17" s="46" t="e">
        <f>VLOOKUP(A17,'9Felder Denken'!A25:G53,3,FALSE)</f>
        <v>#N/A</v>
      </c>
      <c r="C17" s="46"/>
      <c r="D17" s="46"/>
      <c r="E17" s="46"/>
      <c r="F17" s="46"/>
      <c r="G17" s="46"/>
      <c r="H17" s="46"/>
      <c r="I17" s="46"/>
      <c r="J17" s="46"/>
    </row>
    <row r="18" spans="2:10" ht="15" customHeight="1" x14ac:dyDescent="0.2">
      <c r="B18" s="46" t="e">
        <f>VLOOKUP(A18,'9Felder Denken'!A26:G54,3,FALSE)</f>
        <v>#N/A</v>
      </c>
      <c r="C18" s="46"/>
      <c r="D18" s="46"/>
      <c r="E18" s="46"/>
      <c r="F18" s="46"/>
      <c r="G18" s="46"/>
      <c r="H18" s="46"/>
      <c r="I18" s="46"/>
      <c r="J18" s="46"/>
    </row>
    <row r="19" spans="2:10" x14ac:dyDescent="0.2">
      <c r="B19" s="46" t="e">
        <f>VLOOKUP(A19,'9Felder Denken'!A27:G55,3,FALSE)</f>
        <v>#N/A</v>
      </c>
      <c r="C19" s="46"/>
      <c r="D19" s="46"/>
      <c r="E19" s="46"/>
      <c r="F19" s="46"/>
      <c r="G19" s="46"/>
      <c r="H19" s="46"/>
      <c r="I19" s="46"/>
      <c r="J19" s="46"/>
    </row>
    <row r="20" spans="2:10" x14ac:dyDescent="0.2">
      <c r="B20" s="46" t="e">
        <f>VLOOKUP(A20,'9Felder Denken'!A28:G56,3,FALSE)</f>
        <v>#N/A</v>
      </c>
      <c r="C20" s="46"/>
      <c r="D20" s="46"/>
      <c r="E20" s="46"/>
      <c r="F20" s="46"/>
      <c r="G20" s="46"/>
      <c r="H20" s="46"/>
      <c r="I20" s="46"/>
      <c r="J20" s="46"/>
    </row>
    <row r="21" spans="2:10" x14ac:dyDescent="0.2">
      <c r="B21" s="46" t="e">
        <f>VLOOKUP(A21,'9Felder Denken'!A29:G57,3,FALSE)</f>
        <v>#N/A</v>
      </c>
      <c r="C21" s="46"/>
      <c r="D21" s="46"/>
      <c r="E21" s="46"/>
      <c r="F21" s="46"/>
      <c r="G21" s="46"/>
      <c r="H21" s="46"/>
      <c r="I21" s="46"/>
      <c r="J21" s="46"/>
    </row>
    <row r="22" spans="2:10" x14ac:dyDescent="0.2">
      <c r="B22" s="46" t="e">
        <f>VLOOKUP(A22,'9Felder Denken'!A30:G58,3,FALSE)</f>
        <v>#N/A</v>
      </c>
      <c r="C22" s="46"/>
      <c r="D22" s="46"/>
      <c r="E22" s="46"/>
      <c r="F22" s="46"/>
      <c r="G22" s="46"/>
      <c r="H22" s="46"/>
      <c r="I22" s="46"/>
      <c r="J22" s="46"/>
    </row>
    <row r="23" spans="2:10" x14ac:dyDescent="0.2">
      <c r="B23" s="46" t="e">
        <f>VLOOKUP(A23,'9Felder Denken'!A31:G59,3,FALSE)</f>
        <v>#N/A</v>
      </c>
      <c r="C23" s="46"/>
      <c r="D23" s="46"/>
      <c r="E23" s="46"/>
      <c r="F23" s="46"/>
      <c r="G23" s="46"/>
      <c r="H23" s="46"/>
      <c r="I23" s="46"/>
      <c r="J23" s="46"/>
    </row>
    <row r="24" spans="2:10" x14ac:dyDescent="0.2">
      <c r="B24" s="46" t="e">
        <f>VLOOKUP(A24,'9Felder Denken'!A32:G60,3,FALSE)</f>
        <v>#N/A</v>
      </c>
      <c r="C24" s="46"/>
      <c r="D24" s="46"/>
      <c r="E24" s="46"/>
      <c r="F24" s="46"/>
      <c r="G24" s="46"/>
      <c r="H24" s="46"/>
      <c r="I24" s="46"/>
      <c r="J24" s="46"/>
    </row>
    <row r="25" spans="2:10" x14ac:dyDescent="0.2">
      <c r="B25" s="46" t="e">
        <f>VLOOKUP(A25,'9Felder Denken'!A33:G61,3,FALSE)</f>
        <v>#N/A</v>
      </c>
      <c r="C25" s="46"/>
      <c r="D25" s="46"/>
      <c r="E25" s="46"/>
      <c r="F25" s="46"/>
      <c r="G25" s="46"/>
      <c r="H25" s="46"/>
      <c r="I25" s="46"/>
      <c r="J25" s="46"/>
    </row>
    <row r="26" spans="2:10" x14ac:dyDescent="0.2">
      <c r="B26" s="46" t="e">
        <f>VLOOKUP(A26,'9Felder Denken'!A34:G62,3,FALSE)</f>
        <v>#N/A</v>
      </c>
      <c r="C26" s="46"/>
      <c r="D26" s="46"/>
      <c r="E26" s="46"/>
      <c r="F26" s="46"/>
      <c r="G26" s="46"/>
      <c r="H26" s="46"/>
      <c r="I26" s="46"/>
      <c r="J26" s="46"/>
    </row>
    <row r="27" spans="2:10" x14ac:dyDescent="0.2">
      <c r="B27" s="46" t="e">
        <f>VLOOKUP(A27,'9Felder Denken'!A35:G63,3,FALSE)</f>
        <v>#N/A</v>
      </c>
      <c r="C27" s="46"/>
      <c r="D27" s="46"/>
      <c r="E27" s="46"/>
      <c r="F27" s="46"/>
      <c r="G27" s="46"/>
      <c r="H27" s="46"/>
      <c r="I27" s="46"/>
      <c r="J27" s="46"/>
    </row>
    <row r="28" spans="2:10" x14ac:dyDescent="0.2">
      <c r="B28" s="46" t="e">
        <f>VLOOKUP(A28,'9Felder Denken'!A36:G64,3,FALSE)</f>
        <v>#N/A</v>
      </c>
      <c r="C28" s="46"/>
      <c r="D28" s="46"/>
      <c r="E28" s="46"/>
      <c r="F28" s="46"/>
      <c r="G28" s="46"/>
      <c r="H28" s="46"/>
      <c r="I28" s="46"/>
      <c r="J28" s="46"/>
    </row>
    <row r="29" spans="2:10" x14ac:dyDescent="0.2">
      <c r="C29" s="46"/>
      <c r="D29" s="46"/>
      <c r="E29" s="46"/>
      <c r="F29" s="46"/>
      <c r="G29" s="46"/>
      <c r="H29" s="46"/>
      <c r="I29" s="46"/>
      <c r="J29" s="46"/>
    </row>
    <row r="30" spans="2:10" x14ac:dyDescent="0.2">
      <c r="C30" s="46"/>
      <c r="D30" s="46"/>
      <c r="E30" s="46"/>
      <c r="F30" s="46"/>
      <c r="G30" s="46"/>
      <c r="H30" s="46"/>
      <c r="I30" s="46"/>
      <c r="J30" s="46"/>
    </row>
    <row r="31" spans="2:10" x14ac:dyDescent="0.2">
      <c r="C31" s="46"/>
      <c r="D31" s="46"/>
      <c r="E31" s="46"/>
      <c r="F31" s="46"/>
      <c r="G31" s="46"/>
      <c r="H31" s="46"/>
      <c r="I31" s="46"/>
      <c r="J31" s="46"/>
    </row>
    <row r="32" spans="2:10" x14ac:dyDescent="0.2">
      <c r="C32" s="46"/>
      <c r="D32" s="46"/>
      <c r="E32" s="46"/>
      <c r="F32" s="46"/>
      <c r="G32" s="46"/>
      <c r="H32" s="46"/>
      <c r="I32" s="46"/>
      <c r="J32" s="46"/>
    </row>
    <row r="33" spans="3:10" x14ac:dyDescent="0.2">
      <c r="C33" s="46"/>
      <c r="D33" s="46"/>
      <c r="E33" s="46"/>
      <c r="F33" s="46"/>
      <c r="G33" s="46"/>
      <c r="H33" s="46"/>
      <c r="I33" s="46"/>
      <c r="J33" s="46"/>
    </row>
    <row r="34" spans="3:10" x14ac:dyDescent="0.2">
      <c r="C34" s="46"/>
      <c r="D34" s="46"/>
      <c r="E34" s="46"/>
      <c r="F34" s="46"/>
      <c r="G34" s="46"/>
      <c r="H34" s="46"/>
      <c r="I34" s="46"/>
      <c r="J34" s="46"/>
    </row>
    <row r="35" spans="3:10" x14ac:dyDescent="0.2">
      <c r="C35" s="46"/>
      <c r="D35" s="46"/>
      <c r="E35" s="46"/>
      <c r="F35" s="46"/>
      <c r="G35" s="46"/>
      <c r="H35" s="46"/>
      <c r="I35" s="46"/>
      <c r="J35" s="46"/>
    </row>
    <row r="36" spans="3:10" x14ac:dyDescent="0.2">
      <c r="C36" s="46"/>
      <c r="D36" s="46"/>
      <c r="E36" s="46"/>
      <c r="F36" s="46"/>
      <c r="G36" s="46"/>
      <c r="H36" s="46"/>
      <c r="I36" s="46"/>
      <c r="J36" s="46"/>
    </row>
    <row r="37" spans="3:10" x14ac:dyDescent="0.2">
      <c r="C37" s="46"/>
      <c r="D37" s="46"/>
      <c r="E37" s="46"/>
      <c r="F37" s="46"/>
      <c r="G37" s="46"/>
      <c r="H37" s="46"/>
      <c r="I37" s="46"/>
      <c r="J37" s="46"/>
    </row>
    <row r="38" spans="3:10" x14ac:dyDescent="0.2">
      <c r="C38" s="46"/>
      <c r="D38" s="46"/>
      <c r="E38" s="46"/>
      <c r="F38" s="46"/>
      <c r="G38" s="46"/>
      <c r="H38" s="46"/>
      <c r="I38" s="46"/>
      <c r="J38" s="46"/>
    </row>
    <row r="39" spans="3:10" x14ac:dyDescent="0.2">
      <c r="C39" s="46"/>
      <c r="D39" s="46"/>
      <c r="E39" s="46"/>
      <c r="F39" s="46"/>
      <c r="G39" s="46"/>
      <c r="H39" s="46"/>
      <c r="I39" s="46"/>
      <c r="J39" s="46"/>
    </row>
    <row r="40" spans="3:10" x14ac:dyDescent="0.2">
      <c r="C40" s="46"/>
      <c r="D40" s="46"/>
      <c r="E40" s="46"/>
      <c r="F40" s="46"/>
      <c r="G40" s="46"/>
      <c r="H40" s="46"/>
      <c r="I40" s="46"/>
      <c r="J40" s="46"/>
    </row>
    <row r="41" spans="3:10" x14ac:dyDescent="0.2">
      <c r="C41" s="46"/>
      <c r="D41" s="46"/>
      <c r="E41" s="46"/>
      <c r="F41" s="46"/>
      <c r="G41" s="46"/>
      <c r="H41" s="46"/>
      <c r="I41" s="46"/>
      <c r="J41" s="46"/>
    </row>
    <row r="42" spans="3:10" x14ac:dyDescent="0.2">
      <c r="C42" s="46"/>
      <c r="D42" s="46"/>
      <c r="E42" s="46"/>
      <c r="F42" s="46"/>
      <c r="G42" s="46"/>
      <c r="H42" s="46"/>
      <c r="I42" s="46"/>
      <c r="J42" s="46"/>
    </row>
    <row r="43" spans="3:10" x14ac:dyDescent="0.2">
      <c r="C43" s="46"/>
      <c r="D43" s="46"/>
      <c r="E43" s="46"/>
      <c r="F43" s="46"/>
      <c r="G43" s="46"/>
      <c r="H43" s="46"/>
      <c r="I43" s="46"/>
      <c r="J43" s="46"/>
    </row>
    <row r="44" spans="3:10" x14ac:dyDescent="0.2">
      <c r="C44" s="46"/>
      <c r="D44" s="46"/>
      <c r="E44" s="46"/>
      <c r="F44" s="46"/>
      <c r="G44" s="46"/>
      <c r="H44" s="46"/>
      <c r="I44" s="46"/>
      <c r="J44" s="46"/>
    </row>
    <row r="45" spans="3:10" x14ac:dyDescent="0.2">
      <c r="C45" s="46"/>
      <c r="D45" s="46"/>
      <c r="E45" s="46"/>
      <c r="F45" s="46"/>
      <c r="G45" s="46"/>
      <c r="H45" s="46"/>
      <c r="I45" s="46"/>
      <c r="J45" s="46"/>
    </row>
    <row r="46" spans="3:10" x14ac:dyDescent="0.2">
      <c r="C46" s="46"/>
      <c r="D46" s="46"/>
      <c r="E46" s="46"/>
      <c r="F46" s="46"/>
      <c r="G46" s="46"/>
      <c r="H46" s="46"/>
      <c r="I46" s="46"/>
      <c r="J46" s="46"/>
    </row>
    <row r="47" spans="3:10" x14ac:dyDescent="0.2">
      <c r="C47" s="46"/>
      <c r="D47" s="46"/>
      <c r="E47" s="46"/>
      <c r="F47" s="46"/>
      <c r="G47" s="46"/>
      <c r="H47" s="46"/>
      <c r="I47" s="46"/>
      <c r="J47" s="46"/>
    </row>
    <row r="48" spans="3:10" x14ac:dyDescent="0.2">
      <c r="C48" s="46"/>
      <c r="D48" s="46"/>
      <c r="E48" s="46"/>
      <c r="F48" s="46"/>
      <c r="G48" s="46"/>
      <c r="H48" s="46"/>
      <c r="I48" s="46"/>
      <c r="J48" s="46"/>
    </row>
    <row r="49" spans="3:10" x14ac:dyDescent="0.2">
      <c r="C49" s="46"/>
      <c r="D49" s="46"/>
      <c r="E49" s="46"/>
      <c r="F49" s="46"/>
      <c r="G49" s="46"/>
      <c r="H49" s="46"/>
      <c r="I49" s="46"/>
      <c r="J49" s="46"/>
    </row>
    <row r="50" spans="3:10" x14ac:dyDescent="0.2">
      <c r="C50" s="46"/>
      <c r="D50" s="46"/>
      <c r="E50" s="46"/>
      <c r="F50" s="46"/>
      <c r="G50" s="46"/>
      <c r="H50" s="46"/>
      <c r="I50" s="46"/>
      <c r="J50" s="46"/>
    </row>
    <row r="51" spans="3:10" x14ac:dyDescent="0.2">
      <c r="C51" s="46"/>
      <c r="D51" s="46"/>
      <c r="E51" s="46"/>
      <c r="F51" s="46"/>
      <c r="G51" s="46"/>
      <c r="H51" s="46"/>
      <c r="I51" s="46"/>
      <c r="J51" s="46"/>
    </row>
    <row r="52" spans="3:10" x14ac:dyDescent="0.2">
      <c r="C52" s="46"/>
      <c r="D52" s="46"/>
      <c r="E52" s="46"/>
      <c r="F52" s="46"/>
      <c r="G52" s="46"/>
      <c r="H52" s="46"/>
      <c r="I52" s="46"/>
      <c r="J52" s="46"/>
    </row>
    <row r="53" spans="3:10" x14ac:dyDescent="0.2">
      <c r="C53" s="46"/>
      <c r="D53" s="46"/>
      <c r="E53" s="46"/>
      <c r="F53" s="46"/>
      <c r="G53" s="46"/>
      <c r="H53" s="46"/>
      <c r="I53" s="46"/>
      <c r="J53" s="46"/>
    </row>
    <row r="54" spans="3:10" x14ac:dyDescent="0.2">
      <c r="C54" s="46"/>
      <c r="D54" s="46"/>
      <c r="E54" s="46"/>
      <c r="F54" s="46"/>
      <c r="G54" s="46"/>
      <c r="H54" s="46"/>
      <c r="I54" s="46"/>
      <c r="J54" s="46"/>
    </row>
    <row r="55" spans="3:10" x14ac:dyDescent="0.2">
      <c r="C55" s="46"/>
      <c r="D55" s="46"/>
      <c r="E55" s="46"/>
      <c r="F55" s="46"/>
      <c r="G55" s="46"/>
      <c r="H55" s="46"/>
      <c r="I55" s="46"/>
      <c r="J55" s="46"/>
    </row>
    <row r="56" spans="3:10" x14ac:dyDescent="0.2">
      <c r="C56" s="46"/>
      <c r="D56" s="46"/>
      <c r="E56" s="46"/>
      <c r="F56" s="46"/>
      <c r="G56" s="46"/>
      <c r="H56" s="46"/>
      <c r="I56" s="46"/>
      <c r="J56" s="46"/>
    </row>
    <row r="57" spans="3:10" x14ac:dyDescent="0.2">
      <c r="C57" s="46"/>
      <c r="D57" s="46"/>
      <c r="E57" s="46"/>
      <c r="F57" s="46"/>
      <c r="G57" s="46"/>
      <c r="H57" s="46"/>
      <c r="I57" s="46"/>
      <c r="J57" s="46"/>
    </row>
    <row r="58" spans="3:10" x14ac:dyDescent="0.2">
      <c r="C58" s="46"/>
      <c r="D58" s="46"/>
      <c r="E58" s="46"/>
      <c r="F58" s="46"/>
      <c r="G58" s="46"/>
      <c r="H58" s="46"/>
      <c r="I58" s="46"/>
      <c r="J58" s="46"/>
    </row>
    <row r="59" spans="3:10" x14ac:dyDescent="0.2">
      <c r="C59" s="46"/>
      <c r="D59" s="46"/>
      <c r="E59" s="46"/>
      <c r="F59" s="46"/>
      <c r="G59" s="46"/>
      <c r="H59" s="46"/>
      <c r="I59" s="46"/>
      <c r="J59" s="46"/>
    </row>
    <row r="60" spans="3:10" x14ac:dyDescent="0.2">
      <c r="C60" s="46"/>
      <c r="D60" s="46"/>
      <c r="E60" s="46"/>
      <c r="F60" s="46"/>
      <c r="G60" s="46"/>
      <c r="H60" s="46"/>
      <c r="I60" s="46"/>
      <c r="J60" s="46"/>
    </row>
    <row r="61" spans="3:10" x14ac:dyDescent="0.2">
      <c r="C61" s="46"/>
      <c r="D61" s="46"/>
      <c r="E61" s="46"/>
      <c r="F61" s="46"/>
      <c r="G61" s="46"/>
      <c r="H61" s="46"/>
      <c r="I61" s="46"/>
      <c r="J61" s="46"/>
    </row>
    <row r="62" spans="3:10" x14ac:dyDescent="0.2">
      <c r="C62" s="46"/>
      <c r="D62" s="46"/>
      <c r="E62" s="46"/>
      <c r="F62" s="46"/>
      <c r="G62" s="46"/>
      <c r="H62" s="46"/>
      <c r="I62" s="46"/>
      <c r="J62" s="46"/>
    </row>
    <row r="63" spans="3:10" x14ac:dyDescent="0.2">
      <c r="C63" s="46"/>
      <c r="D63" s="46"/>
      <c r="E63" s="46"/>
      <c r="F63" s="46"/>
      <c r="G63" s="46"/>
      <c r="H63" s="46"/>
      <c r="I63" s="46"/>
      <c r="J63" s="46"/>
    </row>
    <row r="64" spans="3:10" x14ac:dyDescent="0.2">
      <c r="C64" s="46"/>
      <c r="D64" s="46"/>
      <c r="E64" s="46"/>
      <c r="F64" s="46"/>
      <c r="G64" s="46"/>
      <c r="H64" s="46"/>
      <c r="I64" s="46"/>
      <c r="J64" s="46"/>
    </row>
    <row r="65" spans="3:10" x14ac:dyDescent="0.2">
      <c r="C65" s="46"/>
      <c r="D65" s="46"/>
      <c r="E65" s="46"/>
      <c r="F65" s="46"/>
      <c r="G65" s="46"/>
      <c r="H65" s="46"/>
      <c r="I65" s="46"/>
      <c r="J65" s="46"/>
    </row>
    <row r="66" spans="3:10" x14ac:dyDescent="0.2">
      <c r="C66" s="46"/>
      <c r="D66" s="46"/>
      <c r="E66" s="46"/>
      <c r="F66" s="46"/>
      <c r="G66" s="46"/>
      <c r="H66" s="46"/>
      <c r="I66" s="46"/>
      <c r="J66" s="46"/>
    </row>
    <row r="67" spans="3:10" x14ac:dyDescent="0.2">
      <c r="C67" s="46"/>
      <c r="D67" s="46"/>
      <c r="E67" s="46"/>
      <c r="F67" s="46"/>
      <c r="G67" s="46"/>
      <c r="H67" s="46"/>
      <c r="I67" s="46"/>
      <c r="J67" s="46"/>
    </row>
    <row r="68" spans="3:10" x14ac:dyDescent="0.2">
      <c r="C68" s="46"/>
      <c r="D68" s="46"/>
      <c r="E68" s="46"/>
      <c r="F68" s="46"/>
      <c r="G68" s="46"/>
      <c r="H68" s="46"/>
      <c r="I68" s="46"/>
      <c r="J68" s="46"/>
    </row>
    <row r="69" spans="3:10" x14ac:dyDescent="0.2">
      <c r="C69" s="46"/>
      <c r="D69" s="46"/>
      <c r="E69" s="46"/>
      <c r="F69" s="46"/>
      <c r="G69" s="46"/>
      <c r="H69" s="46"/>
      <c r="I69" s="46"/>
      <c r="J69" s="46"/>
    </row>
    <row r="70" spans="3:10" x14ac:dyDescent="0.2">
      <c r="C70" s="46"/>
      <c r="D70" s="46"/>
      <c r="E70" s="46"/>
      <c r="F70" s="46"/>
      <c r="G70" s="46"/>
      <c r="H70" s="46"/>
      <c r="I70" s="46"/>
      <c r="J70" s="46"/>
    </row>
    <row r="71" spans="3:10" x14ac:dyDescent="0.2">
      <c r="C71" s="46"/>
      <c r="D71" s="46"/>
      <c r="E71" s="46"/>
      <c r="F71" s="46"/>
      <c r="G71" s="46"/>
      <c r="H71" s="46"/>
      <c r="I71" s="46"/>
      <c r="J71" s="46"/>
    </row>
    <row r="72" spans="3:10" x14ac:dyDescent="0.2">
      <c r="C72" s="46"/>
      <c r="D72" s="46"/>
      <c r="E72" s="46"/>
      <c r="F72" s="46"/>
      <c r="G72" s="46"/>
      <c r="H72" s="46"/>
      <c r="I72" s="46"/>
      <c r="J72" s="46"/>
    </row>
    <row r="73" spans="3:10" x14ac:dyDescent="0.2">
      <c r="C73" s="46"/>
      <c r="D73" s="46"/>
      <c r="E73" s="46"/>
      <c r="F73" s="46"/>
      <c r="G73" s="46"/>
      <c r="H73" s="46"/>
      <c r="I73" s="46"/>
      <c r="J73" s="46"/>
    </row>
    <row r="74" spans="3:10" x14ac:dyDescent="0.2">
      <c r="C74" s="46"/>
      <c r="D74" s="46"/>
      <c r="E74" s="46"/>
      <c r="F74" s="46"/>
      <c r="G74" s="46"/>
      <c r="H74" s="46"/>
      <c r="I74" s="46"/>
      <c r="J74" s="46"/>
    </row>
    <row r="75" spans="3:10" x14ac:dyDescent="0.2">
      <c r="C75" s="46"/>
      <c r="D75" s="46"/>
      <c r="E75" s="46"/>
      <c r="F75" s="46"/>
      <c r="G75" s="46"/>
      <c r="H75" s="46"/>
      <c r="I75" s="46"/>
      <c r="J75" s="46"/>
    </row>
    <row r="76" spans="3:10" x14ac:dyDescent="0.2">
      <c r="C76" s="46"/>
      <c r="D76" s="46"/>
      <c r="E76" s="46"/>
      <c r="F76" s="46"/>
      <c r="G76" s="46"/>
      <c r="H76" s="46"/>
      <c r="I76" s="46"/>
      <c r="J76" s="46"/>
    </row>
    <row r="77" spans="3:10" x14ac:dyDescent="0.2">
      <c r="C77" s="46"/>
      <c r="D77" s="46"/>
      <c r="E77" s="46"/>
      <c r="F77" s="46"/>
      <c r="G77" s="46"/>
      <c r="H77" s="46"/>
      <c r="I77" s="46"/>
      <c r="J77" s="46"/>
    </row>
    <row r="78" spans="3:10" x14ac:dyDescent="0.2">
      <c r="C78" s="46"/>
      <c r="D78" s="46"/>
      <c r="E78" s="46"/>
      <c r="F78" s="46"/>
      <c r="G78" s="46"/>
      <c r="H78" s="46"/>
      <c r="I78" s="46"/>
      <c r="J78" s="46"/>
    </row>
    <row r="79" spans="3:10" x14ac:dyDescent="0.2">
      <c r="C79" s="46"/>
      <c r="D79" s="46"/>
      <c r="E79" s="46"/>
      <c r="F79" s="46"/>
      <c r="G79" s="46"/>
      <c r="H79" s="46"/>
      <c r="I79" s="46"/>
      <c r="J79" s="46"/>
    </row>
    <row r="80" spans="3:10" x14ac:dyDescent="0.2">
      <c r="C80" s="46"/>
      <c r="D80" s="46"/>
      <c r="E80" s="46"/>
      <c r="F80" s="46"/>
      <c r="G80" s="46"/>
      <c r="H80" s="46"/>
      <c r="I80" s="46"/>
      <c r="J80" s="46"/>
    </row>
    <row r="81" spans="3:10" x14ac:dyDescent="0.2">
      <c r="C81" s="46"/>
      <c r="D81" s="46"/>
      <c r="E81" s="46"/>
      <c r="F81" s="46"/>
      <c r="G81" s="46"/>
      <c r="H81" s="46"/>
      <c r="I81" s="46"/>
      <c r="J81" s="46"/>
    </row>
    <row r="82" spans="3:10" x14ac:dyDescent="0.2">
      <c r="C82" s="46"/>
      <c r="D82" s="46"/>
      <c r="E82" s="46"/>
      <c r="F82" s="46"/>
      <c r="G82" s="46"/>
      <c r="H82" s="46"/>
      <c r="I82" s="46"/>
      <c r="J82" s="46"/>
    </row>
    <row r="83" spans="3:10" x14ac:dyDescent="0.2">
      <c r="C83" s="46"/>
      <c r="D83" s="46"/>
      <c r="E83" s="46"/>
      <c r="F83" s="46"/>
      <c r="G83" s="46"/>
      <c r="H83" s="46"/>
      <c r="I83" s="46"/>
      <c r="J83" s="46"/>
    </row>
    <row r="84" spans="3:10" x14ac:dyDescent="0.2">
      <c r="C84" s="46"/>
      <c r="D84" s="46"/>
      <c r="E84" s="46"/>
      <c r="F84" s="46"/>
      <c r="G84" s="46"/>
      <c r="H84" s="46"/>
      <c r="I84" s="46"/>
      <c r="J84" s="46"/>
    </row>
    <row r="85" spans="3:10" x14ac:dyDescent="0.2">
      <c r="C85" s="46"/>
      <c r="D85" s="46"/>
      <c r="E85" s="46"/>
      <c r="F85" s="46"/>
      <c r="G85" s="46"/>
      <c r="H85" s="46"/>
      <c r="I85" s="46"/>
      <c r="J85" s="46"/>
    </row>
    <row r="86" spans="3:10" x14ac:dyDescent="0.2">
      <c r="C86" s="46"/>
      <c r="D86" s="46"/>
      <c r="E86" s="46"/>
      <c r="F86" s="46"/>
      <c r="G86" s="46"/>
      <c r="H86" s="46"/>
      <c r="I86" s="46"/>
      <c r="J86" s="46"/>
    </row>
    <row r="87" spans="3:10" x14ac:dyDescent="0.2">
      <c r="C87" s="46"/>
      <c r="D87" s="46"/>
      <c r="E87" s="46"/>
      <c r="F87" s="46"/>
      <c r="G87" s="46"/>
      <c r="H87" s="46"/>
      <c r="I87" s="46"/>
      <c r="J87" s="46"/>
    </row>
    <row r="88" spans="3:10" x14ac:dyDescent="0.2">
      <c r="C88" s="46"/>
      <c r="D88" s="46"/>
      <c r="E88" s="46"/>
      <c r="F88" s="46"/>
      <c r="G88" s="46"/>
      <c r="H88" s="46"/>
      <c r="I88" s="46"/>
      <c r="J88" s="46"/>
    </row>
    <row r="89" spans="3:10" x14ac:dyDescent="0.2">
      <c r="C89" s="46"/>
      <c r="D89" s="46"/>
      <c r="E89" s="46"/>
      <c r="F89" s="46"/>
      <c r="G89" s="46"/>
      <c r="H89" s="46"/>
      <c r="I89" s="46"/>
      <c r="J89" s="46"/>
    </row>
    <row r="90" spans="3:10" x14ac:dyDescent="0.2">
      <c r="C90" s="46"/>
      <c r="D90" s="46"/>
      <c r="E90" s="46"/>
      <c r="F90" s="46"/>
      <c r="G90" s="46"/>
      <c r="H90" s="46"/>
      <c r="I90" s="46"/>
      <c r="J90" s="46"/>
    </row>
    <row r="91" spans="3:10" x14ac:dyDescent="0.2">
      <c r="C91" s="46"/>
      <c r="D91" s="46"/>
      <c r="E91" s="46"/>
      <c r="F91" s="46"/>
      <c r="G91" s="46"/>
      <c r="H91" s="46"/>
      <c r="I91" s="46"/>
      <c r="J91" s="46"/>
    </row>
    <row r="92" spans="3:10" x14ac:dyDescent="0.2">
      <c r="C92" s="46"/>
      <c r="D92" s="46"/>
      <c r="E92" s="46"/>
      <c r="F92" s="46"/>
      <c r="G92" s="46"/>
      <c r="H92" s="46"/>
      <c r="I92" s="46"/>
      <c r="J92" s="46"/>
    </row>
    <row r="93" spans="3:10" x14ac:dyDescent="0.2">
      <c r="C93" s="46"/>
      <c r="D93" s="46"/>
      <c r="E93" s="46"/>
      <c r="F93" s="46"/>
      <c r="G93" s="46"/>
      <c r="H93" s="46"/>
      <c r="I93" s="46"/>
      <c r="J93" s="46"/>
    </row>
    <row r="94" spans="3:10" x14ac:dyDescent="0.2">
      <c r="C94" s="46"/>
      <c r="D94" s="46"/>
      <c r="E94" s="46"/>
      <c r="F94" s="46"/>
      <c r="G94" s="46"/>
      <c r="H94" s="46"/>
      <c r="I94" s="46"/>
      <c r="J94" s="46"/>
    </row>
    <row r="95" spans="3:10" x14ac:dyDescent="0.2">
      <c r="C95" s="46"/>
      <c r="D95" s="46"/>
      <c r="E95" s="46"/>
      <c r="F95" s="46"/>
      <c r="G95" s="46"/>
      <c r="H95" s="46"/>
      <c r="I95" s="46"/>
      <c r="J95" s="46"/>
    </row>
    <row r="96" spans="3:10" x14ac:dyDescent="0.2">
      <c r="C96" s="46"/>
      <c r="D96" s="46"/>
      <c r="E96" s="46"/>
      <c r="F96" s="46"/>
      <c r="G96" s="46"/>
      <c r="H96" s="46"/>
      <c r="I96" s="46"/>
      <c r="J96" s="46"/>
    </row>
    <row r="97" spans="3:10" x14ac:dyDescent="0.2">
      <c r="C97" s="46"/>
      <c r="D97" s="46"/>
      <c r="E97" s="46"/>
      <c r="F97" s="46"/>
      <c r="G97" s="46"/>
      <c r="H97" s="46"/>
      <c r="I97" s="46"/>
      <c r="J97" s="46"/>
    </row>
    <row r="98" spans="3:10" x14ac:dyDescent="0.2">
      <c r="C98" s="46"/>
      <c r="D98" s="46"/>
      <c r="E98" s="46"/>
      <c r="F98" s="46"/>
      <c r="G98" s="46"/>
      <c r="H98" s="46"/>
      <c r="I98" s="46"/>
      <c r="J98" s="46"/>
    </row>
    <row r="99" spans="3:10" x14ac:dyDescent="0.2">
      <c r="C99" s="46"/>
      <c r="D99" s="46"/>
      <c r="E99" s="46"/>
      <c r="F99" s="46"/>
      <c r="G99" s="46"/>
      <c r="H99" s="46"/>
      <c r="I99" s="46"/>
      <c r="J99" s="46"/>
    </row>
    <row r="100" spans="3:10" x14ac:dyDescent="0.2">
      <c r="C100" s="46"/>
      <c r="D100" s="46"/>
      <c r="E100" s="46"/>
      <c r="F100" s="46"/>
      <c r="G100" s="46"/>
      <c r="H100" s="46"/>
      <c r="I100" s="46"/>
      <c r="J100" s="46"/>
    </row>
    <row r="101" spans="3:10" x14ac:dyDescent="0.2">
      <c r="C101" s="46"/>
      <c r="D101" s="46"/>
      <c r="E101" s="46"/>
      <c r="F101" s="46"/>
      <c r="G101" s="46"/>
      <c r="H101" s="46"/>
      <c r="I101" s="46"/>
      <c r="J101" s="46"/>
    </row>
    <row r="102" spans="3:10" x14ac:dyDescent="0.2">
      <c r="C102" s="46"/>
      <c r="D102" s="46"/>
      <c r="E102" s="46"/>
      <c r="F102" s="46"/>
      <c r="G102" s="46"/>
      <c r="H102" s="46"/>
      <c r="I102" s="46"/>
      <c r="J102" s="46"/>
    </row>
    <row r="103" spans="3:10" x14ac:dyDescent="0.2">
      <c r="C103" s="46"/>
      <c r="D103" s="46"/>
      <c r="E103" s="46"/>
      <c r="F103" s="46"/>
      <c r="G103" s="46"/>
      <c r="H103" s="46"/>
      <c r="I103" s="46"/>
      <c r="J103" s="46"/>
    </row>
    <row r="104" spans="3:10" x14ac:dyDescent="0.2">
      <c r="C104" s="46"/>
      <c r="D104" s="46"/>
      <c r="E104" s="46"/>
      <c r="F104" s="46"/>
      <c r="G104" s="46"/>
      <c r="H104" s="46"/>
      <c r="I104" s="46"/>
      <c r="J104" s="46"/>
    </row>
    <row r="105" spans="3:10" x14ac:dyDescent="0.2">
      <c r="C105" s="46"/>
      <c r="D105" s="46"/>
      <c r="E105" s="46"/>
      <c r="F105" s="46"/>
      <c r="G105" s="46"/>
      <c r="H105" s="46"/>
      <c r="I105" s="46"/>
      <c r="J105" s="46"/>
    </row>
    <row r="106" spans="3:10" x14ac:dyDescent="0.2">
      <c r="C106" s="46"/>
      <c r="D106" s="46"/>
      <c r="E106" s="46"/>
      <c r="F106" s="46"/>
      <c r="G106" s="46"/>
      <c r="H106" s="46"/>
      <c r="I106" s="46"/>
      <c r="J106" s="46"/>
    </row>
    <row r="107" spans="3:10" x14ac:dyDescent="0.2">
      <c r="C107" s="46"/>
      <c r="D107" s="46"/>
      <c r="E107" s="46"/>
      <c r="F107" s="46"/>
      <c r="G107" s="46"/>
      <c r="H107" s="46"/>
      <c r="I107" s="46"/>
      <c r="J107" s="46"/>
    </row>
    <row r="108" spans="3:10" x14ac:dyDescent="0.2">
      <c r="C108" s="46"/>
      <c r="D108" s="46"/>
      <c r="E108" s="46"/>
      <c r="F108" s="46"/>
      <c r="G108" s="46"/>
      <c r="H108" s="46"/>
      <c r="I108" s="46"/>
      <c r="J108" s="46"/>
    </row>
    <row r="109" spans="3:10" x14ac:dyDescent="0.2">
      <c r="C109" s="46"/>
      <c r="D109" s="46"/>
      <c r="E109" s="46"/>
      <c r="F109" s="46"/>
      <c r="G109" s="46"/>
      <c r="H109" s="46"/>
      <c r="I109" s="46"/>
      <c r="J109" s="46"/>
    </row>
    <row r="110" spans="3:10" x14ac:dyDescent="0.2">
      <c r="C110" s="46"/>
      <c r="D110" s="46"/>
      <c r="E110" s="46"/>
      <c r="F110" s="46"/>
      <c r="G110" s="46"/>
      <c r="H110" s="46"/>
      <c r="I110" s="46"/>
      <c r="J110" s="46"/>
    </row>
    <row r="111" spans="3:10" x14ac:dyDescent="0.2">
      <c r="C111" s="46"/>
      <c r="D111" s="46"/>
      <c r="E111" s="46"/>
      <c r="F111" s="46"/>
      <c r="G111" s="46"/>
      <c r="H111" s="46"/>
      <c r="I111" s="46"/>
      <c r="J111" s="46"/>
    </row>
    <row r="112" spans="3:10" x14ac:dyDescent="0.2">
      <c r="C112" s="46"/>
      <c r="D112" s="46"/>
      <c r="E112" s="46"/>
      <c r="F112" s="46"/>
      <c r="G112" s="46"/>
      <c r="H112" s="46"/>
      <c r="I112" s="46"/>
      <c r="J112" s="46"/>
    </row>
    <row r="113" spans="3:10" x14ac:dyDescent="0.2">
      <c r="C113" s="46"/>
      <c r="D113" s="46"/>
      <c r="E113" s="46"/>
      <c r="F113" s="46"/>
      <c r="G113" s="46"/>
      <c r="H113" s="46"/>
      <c r="I113" s="46"/>
      <c r="J113" s="46"/>
    </row>
    <row r="114" spans="3:10" x14ac:dyDescent="0.2">
      <c r="C114" s="46"/>
      <c r="D114" s="46"/>
      <c r="E114" s="46"/>
      <c r="F114" s="46"/>
      <c r="G114" s="46"/>
      <c r="H114" s="46"/>
      <c r="I114" s="46"/>
      <c r="J114" s="46"/>
    </row>
    <row r="115" spans="3:10" x14ac:dyDescent="0.2">
      <c r="C115" s="46"/>
      <c r="D115" s="46"/>
      <c r="E115" s="46"/>
      <c r="F115" s="46"/>
      <c r="G115" s="46"/>
      <c r="H115" s="46"/>
      <c r="I115" s="46"/>
      <c r="J115" s="46"/>
    </row>
    <row r="116" spans="3:10" x14ac:dyDescent="0.2">
      <c r="C116" s="46"/>
      <c r="D116" s="46"/>
      <c r="E116" s="46"/>
      <c r="F116" s="46"/>
      <c r="G116" s="46"/>
      <c r="H116" s="46"/>
      <c r="I116" s="46"/>
      <c r="J116" s="46"/>
    </row>
    <row r="117" spans="3:10" x14ac:dyDescent="0.2">
      <c r="C117" s="46"/>
      <c r="D117" s="46"/>
      <c r="E117" s="46"/>
      <c r="F117" s="46"/>
      <c r="G117" s="46"/>
      <c r="H117" s="46"/>
      <c r="I117" s="46"/>
      <c r="J117" s="46"/>
    </row>
    <row r="118" spans="3:10" x14ac:dyDescent="0.2">
      <c r="C118" s="46"/>
      <c r="D118" s="46"/>
      <c r="E118" s="46"/>
      <c r="F118" s="46"/>
      <c r="G118" s="46"/>
      <c r="H118" s="46"/>
      <c r="I118" s="46"/>
      <c r="J118" s="46"/>
    </row>
    <row r="119" spans="3:10" x14ac:dyDescent="0.2">
      <c r="C119" s="46"/>
      <c r="D119" s="46"/>
      <c r="E119" s="46"/>
      <c r="F119" s="46"/>
      <c r="G119" s="46"/>
      <c r="H119" s="46"/>
      <c r="I119" s="46"/>
      <c r="J119" s="46"/>
    </row>
    <row r="120" spans="3:10" x14ac:dyDescent="0.2">
      <c r="C120" s="46"/>
      <c r="D120" s="46"/>
      <c r="E120" s="46"/>
      <c r="F120" s="46"/>
      <c r="G120" s="46"/>
      <c r="H120" s="46"/>
      <c r="I120" s="46"/>
      <c r="J120" s="46"/>
    </row>
    <row r="121" spans="3:10" x14ac:dyDescent="0.2">
      <c r="C121" s="46"/>
      <c r="D121" s="46"/>
      <c r="E121" s="46"/>
      <c r="F121" s="46"/>
      <c r="G121" s="46"/>
      <c r="H121" s="46"/>
      <c r="I121" s="46"/>
      <c r="J121" s="46"/>
    </row>
    <row r="122" spans="3:10" x14ac:dyDescent="0.2">
      <c r="C122" s="46"/>
      <c r="D122" s="46"/>
      <c r="E122" s="46"/>
      <c r="F122" s="46"/>
      <c r="G122" s="46"/>
      <c r="H122" s="46"/>
      <c r="I122" s="46"/>
      <c r="J122" s="46"/>
    </row>
    <row r="123" spans="3:10" x14ac:dyDescent="0.2">
      <c r="C123" s="46"/>
      <c r="D123" s="46"/>
      <c r="E123" s="46"/>
      <c r="F123" s="46"/>
      <c r="G123" s="46"/>
      <c r="H123" s="46"/>
      <c r="I123" s="46"/>
      <c r="J123" s="46"/>
    </row>
    <row r="124" spans="3:10" x14ac:dyDescent="0.2">
      <c r="C124" s="46"/>
      <c r="D124" s="46"/>
      <c r="E124" s="46"/>
      <c r="F124" s="46"/>
      <c r="G124" s="46"/>
      <c r="H124" s="46"/>
      <c r="I124" s="46"/>
      <c r="J124" s="46"/>
    </row>
    <row r="125" spans="3:10" x14ac:dyDescent="0.2">
      <c r="C125" s="46"/>
      <c r="D125" s="46"/>
      <c r="E125" s="46"/>
      <c r="F125" s="46"/>
      <c r="G125" s="46"/>
      <c r="H125" s="46"/>
      <c r="I125" s="46"/>
      <c r="J125" s="46"/>
    </row>
    <row r="126" spans="3:10" x14ac:dyDescent="0.2">
      <c r="C126" s="46"/>
      <c r="D126" s="46"/>
      <c r="E126" s="46"/>
      <c r="F126" s="46"/>
      <c r="G126" s="46"/>
      <c r="H126" s="46"/>
      <c r="I126" s="46"/>
      <c r="J126" s="46"/>
    </row>
    <row r="127" spans="3:10" x14ac:dyDescent="0.2">
      <c r="C127" s="46"/>
      <c r="D127" s="46"/>
      <c r="E127" s="46"/>
      <c r="F127" s="46"/>
      <c r="G127" s="46"/>
      <c r="H127" s="46"/>
      <c r="I127" s="46"/>
      <c r="J127" s="46"/>
    </row>
    <row r="128" spans="3:10" x14ac:dyDescent="0.2">
      <c r="C128" s="46"/>
      <c r="D128" s="46"/>
      <c r="E128" s="46"/>
      <c r="F128" s="46"/>
      <c r="G128" s="46"/>
      <c r="H128" s="46"/>
      <c r="I128" s="46"/>
      <c r="J128" s="46"/>
    </row>
    <row r="129" spans="3:10" x14ac:dyDescent="0.2">
      <c r="C129" s="46"/>
      <c r="D129" s="46"/>
      <c r="E129" s="46"/>
      <c r="F129" s="46"/>
      <c r="G129" s="46"/>
      <c r="H129" s="46"/>
      <c r="I129" s="46"/>
      <c r="J129" s="46"/>
    </row>
    <row r="130" spans="3:10" x14ac:dyDescent="0.2">
      <c r="C130" s="46"/>
      <c r="D130" s="46"/>
      <c r="E130" s="46"/>
      <c r="F130" s="46"/>
      <c r="G130" s="46"/>
      <c r="H130" s="46"/>
      <c r="I130" s="46"/>
      <c r="J130" s="46"/>
    </row>
    <row r="131" spans="3:10" x14ac:dyDescent="0.2">
      <c r="C131" s="46"/>
      <c r="D131" s="46"/>
      <c r="E131" s="46"/>
      <c r="F131" s="46"/>
      <c r="G131" s="46"/>
      <c r="H131" s="46"/>
      <c r="I131" s="46"/>
      <c r="J131" s="46"/>
    </row>
    <row r="132" spans="3:10" x14ac:dyDescent="0.2">
      <c r="C132" s="46"/>
      <c r="D132" s="46"/>
      <c r="E132" s="46"/>
      <c r="F132" s="46"/>
      <c r="G132" s="46"/>
      <c r="H132" s="46"/>
      <c r="I132" s="46"/>
      <c r="J132" s="46"/>
    </row>
    <row r="133" spans="3:10" x14ac:dyDescent="0.2">
      <c r="C133" s="46"/>
      <c r="D133" s="46"/>
      <c r="E133" s="46"/>
      <c r="F133" s="46"/>
      <c r="G133" s="46"/>
      <c r="H133" s="46"/>
      <c r="I133" s="46"/>
      <c r="J133" s="46"/>
    </row>
    <row r="134" spans="3:10" x14ac:dyDescent="0.2">
      <c r="C134" s="46"/>
      <c r="D134" s="46"/>
      <c r="E134" s="46"/>
      <c r="F134" s="46"/>
      <c r="G134" s="46"/>
      <c r="H134" s="46"/>
      <c r="I134" s="46"/>
      <c r="J134" s="46"/>
    </row>
    <row r="135" spans="3:10" x14ac:dyDescent="0.2">
      <c r="C135" s="46"/>
      <c r="D135" s="46"/>
      <c r="E135" s="46"/>
      <c r="F135" s="46"/>
      <c r="G135" s="46"/>
      <c r="H135" s="46"/>
      <c r="I135" s="46"/>
      <c r="J135" s="46"/>
    </row>
    <row r="136" spans="3:10" x14ac:dyDescent="0.2">
      <c r="C136" s="46"/>
      <c r="D136" s="46"/>
      <c r="E136" s="46"/>
      <c r="F136" s="46"/>
      <c r="G136" s="46"/>
      <c r="H136" s="46"/>
      <c r="I136" s="46"/>
      <c r="J136" s="46"/>
    </row>
    <row r="137" spans="3:10" x14ac:dyDescent="0.2">
      <c r="C137" s="46"/>
      <c r="D137" s="46"/>
      <c r="E137" s="46"/>
      <c r="F137" s="46"/>
      <c r="G137" s="46"/>
      <c r="H137" s="46"/>
      <c r="I137" s="46"/>
      <c r="J137" s="46"/>
    </row>
    <row r="138" spans="3:10" x14ac:dyDescent="0.2">
      <c r="C138" s="46"/>
      <c r="D138" s="46"/>
      <c r="E138" s="46"/>
      <c r="F138" s="46"/>
      <c r="G138" s="46"/>
      <c r="H138" s="46"/>
      <c r="I138" s="46"/>
      <c r="J138" s="46"/>
    </row>
    <row r="139" spans="3:10" x14ac:dyDescent="0.2">
      <c r="C139" s="46"/>
      <c r="D139" s="46"/>
      <c r="E139" s="46"/>
      <c r="F139" s="46"/>
      <c r="G139" s="46"/>
      <c r="H139" s="46"/>
      <c r="I139" s="46"/>
      <c r="J139" s="46"/>
    </row>
    <row r="140" spans="3:10" x14ac:dyDescent="0.2">
      <c r="C140" s="46"/>
      <c r="D140" s="46"/>
      <c r="E140" s="46"/>
      <c r="F140" s="46"/>
      <c r="G140" s="46"/>
      <c r="H140" s="46"/>
      <c r="I140" s="46"/>
      <c r="J140" s="46"/>
    </row>
    <row r="141" spans="3:10" x14ac:dyDescent="0.2">
      <c r="C141" s="46"/>
      <c r="D141" s="46"/>
      <c r="E141" s="46"/>
      <c r="F141" s="46"/>
      <c r="G141" s="46"/>
      <c r="H141" s="46"/>
      <c r="I141" s="46"/>
      <c r="J141" s="46"/>
    </row>
    <row r="142" spans="3:10" x14ac:dyDescent="0.2">
      <c r="C142" s="46"/>
      <c r="D142" s="46"/>
      <c r="E142" s="46"/>
      <c r="F142" s="46"/>
      <c r="G142" s="46"/>
      <c r="H142" s="46"/>
      <c r="I142" s="46"/>
      <c r="J142" s="46"/>
    </row>
    <row r="143" spans="3:10" x14ac:dyDescent="0.2">
      <c r="C143" s="46"/>
      <c r="D143" s="46"/>
      <c r="E143" s="46"/>
      <c r="F143" s="46"/>
      <c r="G143" s="46"/>
      <c r="H143" s="46"/>
      <c r="I143" s="46"/>
      <c r="J143" s="46"/>
    </row>
    <row r="144" spans="3:10" x14ac:dyDescent="0.2">
      <c r="C144" s="46"/>
      <c r="D144" s="46"/>
      <c r="E144" s="46"/>
      <c r="F144" s="46"/>
      <c r="G144" s="46"/>
      <c r="H144" s="46"/>
      <c r="I144" s="46"/>
      <c r="J144" s="46"/>
    </row>
    <row r="145" spans="3:10" x14ac:dyDescent="0.2">
      <c r="C145" s="46"/>
      <c r="D145" s="46"/>
      <c r="E145" s="46"/>
      <c r="F145" s="46"/>
      <c r="G145" s="46"/>
      <c r="H145" s="46"/>
      <c r="I145" s="46"/>
      <c r="J145" s="46"/>
    </row>
    <row r="146" spans="3:10" x14ac:dyDescent="0.2">
      <c r="C146" s="46"/>
      <c r="D146" s="46"/>
      <c r="E146" s="46"/>
      <c r="F146" s="46"/>
      <c r="G146" s="46"/>
      <c r="H146" s="46"/>
      <c r="I146" s="46"/>
      <c r="J146" s="46"/>
    </row>
    <row r="147" spans="3:10" x14ac:dyDescent="0.2">
      <c r="C147" s="46"/>
      <c r="D147" s="46"/>
      <c r="E147" s="46"/>
      <c r="F147" s="46"/>
      <c r="G147" s="46"/>
      <c r="H147" s="46"/>
      <c r="I147" s="46"/>
      <c r="J147" s="46"/>
    </row>
    <row r="148" spans="3:10" x14ac:dyDescent="0.2">
      <c r="C148" s="46"/>
      <c r="D148" s="46"/>
      <c r="E148" s="46"/>
      <c r="F148" s="46"/>
      <c r="G148" s="46"/>
      <c r="H148" s="46"/>
      <c r="I148" s="46"/>
      <c r="J148" s="46"/>
    </row>
    <row r="149" spans="3:10" x14ac:dyDescent="0.2">
      <c r="C149" s="46"/>
      <c r="D149" s="46"/>
      <c r="E149" s="46"/>
      <c r="F149" s="46"/>
      <c r="G149" s="46"/>
      <c r="H149" s="46"/>
      <c r="I149" s="46"/>
      <c r="J149" s="46"/>
    </row>
    <row r="150" spans="3:10" x14ac:dyDescent="0.2">
      <c r="C150" s="46"/>
      <c r="D150" s="46"/>
      <c r="E150" s="46"/>
      <c r="F150" s="46"/>
      <c r="G150" s="46"/>
      <c r="H150" s="46"/>
      <c r="I150" s="46"/>
      <c r="J150" s="46"/>
    </row>
    <row r="151" spans="3:10" x14ac:dyDescent="0.2">
      <c r="C151" s="46"/>
      <c r="D151" s="46"/>
      <c r="E151" s="46"/>
      <c r="F151" s="46"/>
      <c r="G151" s="46"/>
      <c r="H151" s="46"/>
      <c r="I151" s="46"/>
      <c r="J151" s="46"/>
    </row>
    <row r="152" spans="3:10" x14ac:dyDescent="0.2">
      <c r="C152" s="46"/>
      <c r="D152" s="46"/>
      <c r="E152" s="46"/>
      <c r="F152" s="46"/>
      <c r="G152" s="46"/>
      <c r="H152" s="46"/>
      <c r="I152" s="46"/>
      <c r="J152" s="46"/>
    </row>
    <row r="153" spans="3:10" x14ac:dyDescent="0.2">
      <c r="C153" s="46"/>
      <c r="D153" s="46"/>
      <c r="E153" s="46"/>
      <c r="F153" s="46"/>
      <c r="G153" s="46"/>
      <c r="H153" s="46"/>
      <c r="I153" s="46"/>
      <c r="J153" s="46"/>
    </row>
    <row r="154" spans="3:10" x14ac:dyDescent="0.2">
      <c r="C154" s="46"/>
      <c r="D154" s="46"/>
      <c r="E154" s="46"/>
      <c r="F154" s="46"/>
      <c r="G154" s="46"/>
      <c r="H154" s="46"/>
      <c r="I154" s="46"/>
      <c r="J154" s="46"/>
    </row>
    <row r="155" spans="3:10" x14ac:dyDescent="0.2">
      <c r="C155" s="46"/>
      <c r="D155" s="46"/>
      <c r="E155" s="46"/>
      <c r="F155" s="46"/>
      <c r="G155" s="46"/>
      <c r="H155" s="46"/>
      <c r="I155" s="46"/>
      <c r="J155" s="46"/>
    </row>
    <row r="156" spans="3:10" x14ac:dyDescent="0.2">
      <c r="C156" s="46"/>
      <c r="D156" s="46"/>
      <c r="E156" s="46"/>
      <c r="F156" s="46"/>
      <c r="G156" s="46"/>
      <c r="H156" s="46"/>
      <c r="I156" s="46"/>
      <c r="J156" s="46"/>
    </row>
    <row r="157" spans="3:10" x14ac:dyDescent="0.2">
      <c r="C157" s="46"/>
      <c r="D157" s="46"/>
      <c r="E157" s="46"/>
      <c r="F157" s="46"/>
      <c r="G157" s="46"/>
      <c r="H157" s="46"/>
      <c r="I157" s="46"/>
      <c r="J157" s="46"/>
    </row>
    <row r="158" spans="3:10" x14ac:dyDescent="0.2">
      <c r="C158" s="46"/>
      <c r="D158" s="46"/>
      <c r="E158" s="46"/>
      <c r="F158" s="46"/>
      <c r="G158" s="46"/>
      <c r="H158" s="46"/>
      <c r="I158" s="46"/>
      <c r="J158" s="46"/>
    </row>
    <row r="159" spans="3:10" x14ac:dyDescent="0.2">
      <c r="C159" s="46"/>
      <c r="D159" s="46"/>
      <c r="E159" s="46"/>
      <c r="F159" s="46"/>
      <c r="G159" s="46"/>
      <c r="H159" s="46"/>
      <c r="I159" s="46"/>
      <c r="J159" s="46"/>
    </row>
    <row r="160" spans="3:10" x14ac:dyDescent="0.2">
      <c r="C160" s="46"/>
      <c r="D160" s="46"/>
      <c r="E160" s="46"/>
      <c r="F160" s="46"/>
      <c r="G160" s="46"/>
      <c r="H160" s="46"/>
      <c r="I160" s="46"/>
      <c r="J160" s="46"/>
    </row>
    <row r="161" spans="3:10" x14ac:dyDescent="0.2">
      <c r="C161" s="46"/>
      <c r="D161" s="46"/>
      <c r="E161" s="46"/>
      <c r="F161" s="46"/>
      <c r="G161" s="46"/>
      <c r="H161" s="46"/>
      <c r="I161" s="46"/>
      <c r="J161" s="46"/>
    </row>
    <row r="162" spans="3:10" x14ac:dyDescent="0.2">
      <c r="C162" s="46"/>
      <c r="D162" s="46"/>
      <c r="E162" s="46"/>
      <c r="F162" s="46"/>
      <c r="G162" s="46"/>
      <c r="H162" s="46"/>
      <c r="I162" s="46"/>
      <c r="J162" s="46"/>
    </row>
    <row r="163" spans="3:10" x14ac:dyDescent="0.2">
      <c r="G163" s="46"/>
      <c r="H163" s="46"/>
    </row>
    <row r="164" spans="3:10" x14ac:dyDescent="0.2">
      <c r="G164" s="46"/>
      <c r="H164" s="46"/>
    </row>
    <row r="165" spans="3:10" x14ac:dyDescent="0.2">
      <c r="G165" s="46"/>
      <c r="H165" s="46"/>
    </row>
    <row r="166" spans="3:10" x14ac:dyDescent="0.2">
      <c r="G166" s="46"/>
      <c r="H166" s="46"/>
    </row>
  </sheetData>
  <mergeCells count="1">
    <mergeCell ref="A2:H2"/>
  </mergeCells>
  <pageMargins left="0.7" right="0.7" top="0.78740157499999996" bottom="0.78740157499999996" header="0.3" footer="0.3"/>
  <pageSetup paperSize="9" scale="68" orientation="landscape" horizontalDpi="0" verticalDpi="0"/>
  <headerFooter alignWithMargins="0">
    <oddFooter>&amp;L&amp;K262626&amp;G</oddFooter>
  </headerFooter>
  <drawing r:id="rId1"/>
  <legacy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ED67AA-96CC-EA4B-8775-7D54C6D8874A}">
  <sheetPr>
    <tabColor rgb="FFFEF445"/>
  </sheetPr>
  <dimension ref="A1:E42"/>
  <sheetViews>
    <sheetView zoomScaleNormal="100" workbookViewId="0">
      <selection activeCell="I18" sqref="I18"/>
    </sheetView>
  </sheetViews>
  <sheetFormatPr baseColWidth="10" defaultRowHeight="14" x14ac:dyDescent="0.15"/>
  <cols>
    <col min="2" max="2" width="21.5" bestFit="1" customWidth="1"/>
    <col min="3" max="3" width="18.6640625" bestFit="1" customWidth="1"/>
    <col min="4" max="4" width="17.1640625" bestFit="1" customWidth="1"/>
    <col min="5" max="5" width="28.33203125" bestFit="1" customWidth="1"/>
  </cols>
  <sheetData>
    <row r="1" spans="1:5" ht="40" customHeight="1" x14ac:dyDescent="0.2">
      <c r="A1" s="8"/>
      <c r="B1" s="247" t="s">
        <v>138</v>
      </c>
      <c r="C1" s="247"/>
      <c r="D1" s="247"/>
      <c r="E1" s="247"/>
    </row>
    <row r="2" spans="1:5" s="1" customFormat="1" ht="16" x14ac:dyDescent="0.2">
      <c r="B2" s="8" t="s">
        <v>5</v>
      </c>
      <c r="C2" s="8" t="s">
        <v>6</v>
      </c>
      <c r="D2" s="8" t="s">
        <v>7</v>
      </c>
      <c r="E2" s="8" t="s">
        <v>8</v>
      </c>
    </row>
    <row r="3" spans="1:5" ht="119" x14ac:dyDescent="0.15">
      <c r="B3" s="9" t="s">
        <v>9</v>
      </c>
      <c r="C3" s="9" t="s">
        <v>10</v>
      </c>
      <c r="D3" s="9" t="s">
        <v>11</v>
      </c>
      <c r="E3" s="9" t="s">
        <v>12</v>
      </c>
    </row>
    <row r="4" spans="1:5" ht="16" x14ac:dyDescent="0.15">
      <c r="B4" s="10" t="s">
        <v>13</v>
      </c>
      <c r="C4" s="10" t="s">
        <v>14</v>
      </c>
      <c r="D4" s="10" t="s">
        <v>0</v>
      </c>
      <c r="E4" s="10" t="s">
        <v>15</v>
      </c>
    </row>
    <row r="5" spans="1:5" ht="16" x14ac:dyDescent="0.15">
      <c r="B5" s="10"/>
      <c r="C5" s="10" t="s">
        <v>16</v>
      </c>
      <c r="D5" s="10" t="s">
        <v>1</v>
      </c>
      <c r="E5" s="10" t="s">
        <v>17</v>
      </c>
    </row>
    <row r="6" spans="1:5" ht="16" x14ac:dyDescent="0.15">
      <c r="B6" s="10"/>
      <c r="C6" s="10"/>
      <c r="D6" s="10" t="s">
        <v>2</v>
      </c>
      <c r="E6" s="10"/>
    </row>
    <row r="7" spans="1:5" ht="16" x14ac:dyDescent="0.15">
      <c r="B7" s="10"/>
      <c r="C7" s="10"/>
      <c r="D7" s="10" t="s">
        <v>3</v>
      </c>
      <c r="E7" s="10"/>
    </row>
    <row r="8" spans="1:5" ht="16" x14ac:dyDescent="0.15">
      <c r="B8" s="10"/>
      <c r="C8" s="10"/>
      <c r="D8" s="10" t="s">
        <v>4</v>
      </c>
      <c r="E8" s="10"/>
    </row>
    <row r="40" ht="4" customHeight="1" x14ac:dyDescent="0.15"/>
    <row r="41" hidden="1" x14ac:dyDescent="0.15"/>
    <row r="42" hidden="1" x14ac:dyDescent="0.15"/>
  </sheetData>
  <mergeCells count="1">
    <mergeCell ref="B1:E1"/>
  </mergeCells>
  <pageMargins left="0.7" right="0.7" top="0.78740157499999996" bottom="0.78740157499999996" header="0.3" footer="0.3"/>
  <pageSetup paperSize="9" scale="83" orientation="landscape" horizontalDpi="0" verticalDpi="0"/>
  <headerFooter>
    <oddFooter>&amp;L&amp;G</oddFooter>
  </headerFooter>
  <drawing r:id="rId1"/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1514D66E8A46B40A8B3A574EF04D82F" ma:contentTypeVersion="16" ma:contentTypeDescription="Ein neues Dokument erstellen." ma:contentTypeScope="" ma:versionID="faab4f2ba97aed5ad689a514321e3aec">
  <xsd:schema xmlns:xsd="http://www.w3.org/2001/XMLSchema" xmlns:xs="http://www.w3.org/2001/XMLSchema" xmlns:p="http://schemas.microsoft.com/office/2006/metadata/properties" xmlns:ns2="c056c4cc-7206-41fc-90f0-a2de70ec74ab" xmlns:ns3="9762e222-2335-46f1-95a6-007daad0fe86" targetNamespace="http://schemas.microsoft.com/office/2006/metadata/properties" ma:root="true" ma:fieldsID="e70619809ab81b71b258b478335cb559" ns2:_="" ns3:_="">
    <xsd:import namespace="c056c4cc-7206-41fc-90f0-a2de70ec74ab"/>
    <xsd:import namespace="9762e222-2335-46f1-95a6-007daad0fe8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_x0030_1_Description" minOccurs="0"/>
                <xsd:element ref="ns2:Contact" minOccurs="0"/>
                <xsd:element ref="ns2:MediaServiceObjectDetectorVersion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056c4cc-7206-41fc-90f0-a2de70ec74a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Bildmarkierungen" ma:readOnly="false" ma:fieldId="{5cf76f15-5ced-4ddc-b409-7134ff3c332f}" ma:taxonomyMulti="true" ma:sspId="d2122672-86a6-462b-a985-18c481245a8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_x0030_1_Description" ma:index="19" nillable="true" ma:displayName="01_Description" ma:description="lorem ispusl dolor" ma:format="Dropdown" ma:internalName="_x0030_1_Description">
      <xsd:simpleType>
        <xsd:restriction base="dms:Note">
          <xsd:maxLength value="255"/>
        </xsd:restriction>
      </xsd:simpleType>
    </xsd:element>
    <xsd:element name="Contact" ma:index="20" nillable="true" ma:displayName="Contact" ma:description="xxxxxx" ma:format="Dropdown" ma:list="UserInfo" ma:SharePointGroup="0" ma:internalName="Contact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62e222-2335-46f1-95a6-007daad0fe86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bf788767-ed29-4184-a251-0470d3e02f4f}" ma:internalName="TaxCatchAll" ma:showField="CatchAllData" ma:web="9762e222-2335-46f1-95a6-007daad0fe8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2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239B280-1B21-4317-AA8F-523EFBFE3D8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056c4cc-7206-41fc-90f0-a2de70ec74ab"/>
    <ds:schemaRef ds:uri="9762e222-2335-46f1-95a6-007daad0fe8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3090E1E-A69A-437C-AECB-63A78721ECF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25</vt:i4>
      </vt:variant>
    </vt:vector>
  </HeadingPairs>
  <TitlesOfParts>
    <vt:vector size="53" baseType="lpstr">
      <vt:lpstr>Übersicht</vt:lpstr>
      <vt:lpstr>Canvas</vt:lpstr>
      <vt:lpstr>Aufgabe</vt:lpstr>
      <vt:lpstr>Braindump</vt:lpstr>
      <vt:lpstr>Idealität</vt:lpstr>
      <vt:lpstr>Ideen Idealität</vt:lpstr>
      <vt:lpstr>9Felder Denken</vt:lpstr>
      <vt:lpstr>Ideen 9FD</vt:lpstr>
      <vt:lpstr>FA1_Komponentenanalyse</vt:lpstr>
      <vt:lpstr>FA2_Interaktionsanalyse</vt:lpstr>
      <vt:lpstr>FA3_Funktionsmodellierung</vt:lpstr>
      <vt:lpstr>Inkrementelle Verbesserung</vt:lpstr>
      <vt:lpstr>Inkrementelle Verbesserung Idee</vt:lpstr>
      <vt:lpstr>Wertanalytische Betrachtung</vt:lpstr>
      <vt:lpstr>Funktion-Kosten Diagramm</vt:lpstr>
      <vt:lpstr>Ideen Funktion Kosten Diagramm</vt:lpstr>
      <vt:lpstr>CECA</vt:lpstr>
      <vt:lpstr>CECA Ideen</vt:lpstr>
      <vt:lpstr>Trimm-Modell Grafisch</vt:lpstr>
      <vt:lpstr>Trimm Modell Ideen</vt:lpstr>
      <vt:lpstr>Problemorientiert 9F neu</vt:lpstr>
      <vt:lpstr>Ideen P9-Felder</vt:lpstr>
      <vt:lpstr>Effektdatenbanken Ideen</vt:lpstr>
      <vt:lpstr>Technischer Widerspruch</vt:lpstr>
      <vt:lpstr>Ideen TW</vt:lpstr>
      <vt:lpstr>Physikalischer Widerspruch</vt:lpstr>
      <vt:lpstr>PW Separation Ideen</vt:lpstr>
      <vt:lpstr>Ideenpool</vt:lpstr>
      <vt:lpstr>'9Felder Denken'!Druckbereich</vt:lpstr>
      <vt:lpstr>Aufgabe!Druckbereich</vt:lpstr>
      <vt:lpstr>Braindump!Druckbereich</vt:lpstr>
      <vt:lpstr>Canvas!Druckbereich</vt:lpstr>
      <vt:lpstr>'CECA Ideen'!Druckbereich</vt:lpstr>
      <vt:lpstr>'Effektdatenbanken Ideen'!Druckbereich</vt:lpstr>
      <vt:lpstr>FA1_Komponentenanalyse!Druckbereich</vt:lpstr>
      <vt:lpstr>FA2_Interaktionsanalyse!Druckbereich</vt:lpstr>
      <vt:lpstr>FA3_Funktionsmodellierung!Druckbereich</vt:lpstr>
      <vt:lpstr>'Funktion-Kosten Diagramm'!Druckbereich</vt:lpstr>
      <vt:lpstr>Idealität!Druckbereich</vt:lpstr>
      <vt:lpstr>'Ideen 9FD'!Druckbereich</vt:lpstr>
      <vt:lpstr>'Ideen Funktion Kosten Diagramm'!Druckbereich</vt:lpstr>
      <vt:lpstr>'Ideen Idealität'!Druckbereich</vt:lpstr>
      <vt:lpstr>'Ideen P9-Felder'!Druckbereich</vt:lpstr>
      <vt:lpstr>'Ideen TW'!Druckbereich</vt:lpstr>
      <vt:lpstr>'Inkrementelle Verbesserung'!Druckbereich</vt:lpstr>
      <vt:lpstr>'Inkrementelle Verbesserung Idee'!Druckbereich</vt:lpstr>
      <vt:lpstr>'Physikalischer Widerspruch'!Druckbereich</vt:lpstr>
      <vt:lpstr>'Problemorientiert 9F neu'!Druckbereich</vt:lpstr>
      <vt:lpstr>'PW Separation Ideen'!Druckbereich</vt:lpstr>
      <vt:lpstr>'Technischer Widerspruch'!Druckbereich</vt:lpstr>
      <vt:lpstr>'Trimm Modell Ideen'!Druckbereich</vt:lpstr>
      <vt:lpstr>'Trimm-Modell Grafisch'!Druckbereich</vt:lpstr>
      <vt:lpstr>'Wertanalytische Betrachtung'!Druckbereich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Arbeitsblätter zum Trimmen</dc:title>
  <dc:creator>Dr. Robert Adunka</dc:creator>
  <cp:lastModifiedBy>Robert Adunka</cp:lastModifiedBy>
  <cp:lastPrinted>2010-07-16T14:40:42Z</cp:lastPrinted>
  <dcterms:created xsi:type="dcterms:W3CDTF">2008-09-23T20:22:18Z</dcterms:created>
  <dcterms:modified xsi:type="dcterms:W3CDTF">2026-07-31T09:23:05Z</dcterms:modified>
</cp:coreProperties>
</file>